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DEVAQ\VDQ\MQ-Val Notre Dame\CENTRE SOCIAL\ACTIVITES CENTRE  SOCIAL\2023\Projet CNAV\"/>
    </mc:Choice>
  </mc:AlternateContent>
  <bookViews>
    <workbookView xWindow="0" yWindow="0" windowWidth="19200" windowHeight="11595" activeTab="2"/>
  </bookViews>
  <sheets>
    <sheet name="2023" sheetId="2" r:id="rId1"/>
    <sheet name="2024" sheetId="3" r:id="rId2"/>
    <sheet name="investissement 23-24" sheetId="4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6" i="3" l="1"/>
  <c r="F46" i="3"/>
  <c r="F46" i="2"/>
  <c r="C46" i="2"/>
  <c r="G25" i="4"/>
  <c r="D25" i="4" s="1"/>
  <c r="U61" i="4"/>
  <c r="T61" i="4"/>
  <c r="S61" i="4"/>
  <c r="R61" i="4"/>
  <c r="Q61" i="4"/>
  <c r="P61" i="4"/>
  <c r="O61" i="4"/>
  <c r="N61" i="4"/>
  <c r="M61" i="4"/>
  <c r="L61" i="4"/>
  <c r="K61" i="4"/>
  <c r="U60" i="4"/>
  <c r="T60" i="4"/>
  <c r="S60" i="4"/>
  <c r="R60" i="4"/>
  <c r="Q60" i="4"/>
  <c r="P60" i="4"/>
  <c r="O60" i="4"/>
  <c r="N60" i="4"/>
  <c r="M60" i="4"/>
  <c r="L60" i="4"/>
  <c r="K60" i="4"/>
  <c r="F60" i="4"/>
  <c r="U59" i="4"/>
  <c r="T59" i="4"/>
  <c r="S59" i="4"/>
  <c r="R59" i="4"/>
  <c r="Q59" i="4"/>
  <c r="P59" i="4"/>
  <c r="O59" i="4"/>
  <c r="N59" i="4"/>
  <c r="M59" i="4"/>
  <c r="L59" i="4"/>
  <c r="K59" i="4"/>
  <c r="U58" i="4"/>
  <c r="T58" i="4"/>
  <c r="S58" i="4"/>
  <c r="R58" i="4"/>
  <c r="Q58" i="4"/>
  <c r="P58" i="4"/>
  <c r="O58" i="4"/>
  <c r="N58" i="4"/>
  <c r="M58" i="4"/>
  <c r="L58" i="4"/>
  <c r="K58" i="4"/>
  <c r="U57" i="4"/>
  <c r="T57" i="4"/>
  <c r="S57" i="4"/>
  <c r="R57" i="4"/>
  <c r="Q57" i="4"/>
  <c r="P57" i="4"/>
  <c r="O57" i="4"/>
  <c r="N57" i="4"/>
  <c r="M57" i="4"/>
  <c r="L57" i="4"/>
  <c r="K57" i="4"/>
  <c r="U56" i="4"/>
  <c r="T56" i="4"/>
  <c r="S56" i="4"/>
  <c r="R56" i="4"/>
  <c r="Q56" i="4"/>
  <c r="P56" i="4"/>
  <c r="O56" i="4"/>
  <c r="N56" i="4"/>
  <c r="M56" i="4"/>
  <c r="L56" i="4"/>
  <c r="K56" i="4"/>
  <c r="U55" i="4"/>
  <c r="T55" i="4"/>
  <c r="S55" i="4"/>
  <c r="R55" i="4"/>
  <c r="Q55" i="4"/>
  <c r="P55" i="4"/>
  <c r="O55" i="4"/>
  <c r="N55" i="4"/>
  <c r="M55" i="4"/>
  <c r="L55" i="4"/>
  <c r="K55" i="4"/>
  <c r="U54" i="4"/>
  <c r="T54" i="4"/>
  <c r="S54" i="4"/>
  <c r="R54" i="4"/>
  <c r="Q54" i="4"/>
  <c r="P54" i="4"/>
  <c r="O54" i="4"/>
  <c r="N54" i="4"/>
  <c r="M54" i="4"/>
  <c r="L54" i="4"/>
  <c r="K54" i="4"/>
  <c r="U53" i="4"/>
  <c r="T53" i="4"/>
  <c r="S53" i="4"/>
  <c r="R53" i="4"/>
  <c r="Q53" i="4"/>
  <c r="P53" i="4"/>
  <c r="O53" i="4"/>
  <c r="N53" i="4"/>
  <c r="M53" i="4"/>
  <c r="L53" i="4"/>
  <c r="K53" i="4"/>
  <c r="U52" i="4"/>
  <c r="U62" i="4" s="1"/>
  <c r="T52" i="4"/>
  <c r="S52" i="4"/>
  <c r="S62" i="4" s="1"/>
  <c r="R52" i="4"/>
  <c r="Q52" i="4"/>
  <c r="P52" i="4"/>
  <c r="P62" i="4" s="1"/>
  <c r="O52" i="4"/>
  <c r="O62" i="4" s="1"/>
  <c r="N52" i="4"/>
  <c r="M52" i="4"/>
  <c r="L52" i="4"/>
  <c r="K52" i="4"/>
  <c r="U51" i="4"/>
  <c r="T51" i="4"/>
  <c r="P51" i="4"/>
  <c r="O51" i="4"/>
  <c r="I41" i="4"/>
  <c r="H41" i="4"/>
  <c r="F41" i="4"/>
  <c r="E41" i="4"/>
  <c r="I33" i="4"/>
  <c r="I42" i="4" s="1"/>
  <c r="H33" i="4"/>
  <c r="H42" i="4" s="1"/>
  <c r="F33" i="4"/>
  <c r="F42" i="4" s="1"/>
  <c r="E33" i="4"/>
  <c r="E42" i="4" s="1"/>
  <c r="I29" i="4"/>
  <c r="H29" i="4"/>
  <c r="F29" i="4"/>
  <c r="E29" i="4"/>
  <c r="I27" i="4"/>
  <c r="H27" i="4"/>
  <c r="F27" i="4"/>
  <c r="E27" i="4"/>
  <c r="I26" i="4"/>
  <c r="H26" i="4"/>
  <c r="F26" i="4"/>
  <c r="E26" i="4"/>
  <c r="I21" i="4"/>
  <c r="H21" i="4"/>
  <c r="F21" i="4"/>
  <c r="F19" i="4" s="1"/>
  <c r="F23" i="4" s="1"/>
  <c r="E21" i="4"/>
  <c r="I20" i="4"/>
  <c r="H20" i="4"/>
  <c r="F20" i="4"/>
  <c r="E20" i="4"/>
  <c r="E19" i="4" s="1"/>
  <c r="E23" i="4" s="1"/>
  <c r="I19" i="4"/>
  <c r="I23" i="4" s="1"/>
  <c r="H19" i="4"/>
  <c r="H23" i="4" s="1"/>
  <c r="I16" i="4"/>
  <c r="H16" i="4"/>
  <c r="F16" i="4"/>
  <c r="E16" i="4"/>
  <c r="I11" i="4"/>
  <c r="H11" i="4"/>
  <c r="F11" i="4"/>
  <c r="E11" i="4"/>
  <c r="I6" i="4"/>
  <c r="H6" i="4"/>
  <c r="F6" i="4"/>
  <c r="E6" i="4"/>
  <c r="I5" i="4"/>
  <c r="H5" i="4"/>
  <c r="F5" i="4"/>
  <c r="E5" i="4"/>
  <c r="I4" i="4"/>
  <c r="I25" i="4" s="1"/>
  <c r="H4" i="4"/>
  <c r="H25" i="4" s="1"/>
  <c r="F4" i="4"/>
  <c r="N51" i="4" s="1"/>
  <c r="E4" i="4"/>
  <c r="R51" i="4" s="1"/>
  <c r="L62" i="4" l="1"/>
  <c r="M62" i="4"/>
  <c r="Q62" i="4"/>
  <c r="T62" i="4"/>
  <c r="N62" i="4"/>
  <c r="R62" i="4"/>
  <c r="I45" i="4"/>
  <c r="E45" i="4"/>
  <c r="E46" i="4" s="1"/>
  <c r="F46" i="4" s="1"/>
  <c r="F45" i="4"/>
  <c r="H45" i="4"/>
  <c r="H46" i="4" s="1"/>
  <c r="E25" i="4"/>
  <c r="S51" i="4"/>
  <c r="F25" i="4"/>
  <c r="L51" i="4"/>
  <c r="M51" i="4"/>
  <c r="Q51" i="4"/>
  <c r="I46" i="4" l="1"/>
  <c r="F41" i="3" l="1"/>
  <c r="E41" i="3"/>
  <c r="C41" i="3"/>
  <c r="B41" i="3"/>
  <c r="C32" i="3"/>
  <c r="B32" i="3"/>
  <c r="C29" i="3"/>
  <c r="B29" i="3"/>
  <c r="C23" i="3"/>
  <c r="F16" i="3"/>
  <c r="E16" i="3"/>
  <c r="C16" i="3"/>
  <c r="B16" i="3"/>
  <c r="F10" i="3"/>
  <c r="F40" i="3" s="1"/>
  <c r="E10" i="3"/>
  <c r="C10" i="3"/>
  <c r="E40" i="3" l="1"/>
  <c r="E46" i="3" s="1"/>
  <c r="B40" i="3"/>
  <c r="B46" i="3" s="1"/>
  <c r="C40" i="3"/>
  <c r="F41" i="2"/>
  <c r="E41" i="2"/>
  <c r="C41" i="2"/>
  <c r="B41" i="2"/>
  <c r="C32" i="2"/>
  <c r="B32" i="2"/>
  <c r="C29" i="2"/>
  <c r="B29" i="2"/>
  <c r="C23" i="2"/>
  <c r="B23" i="2"/>
  <c r="F16" i="2"/>
  <c r="E16" i="2"/>
  <c r="C16" i="2"/>
  <c r="B16" i="2"/>
  <c r="F10" i="2"/>
  <c r="E10" i="2"/>
  <c r="C10" i="2"/>
  <c r="B10" i="2"/>
  <c r="E40" i="2" l="1"/>
  <c r="E46" i="2" s="1"/>
  <c r="F40" i="2"/>
  <c r="C40" i="2"/>
  <c r="B40" i="2"/>
  <c r="B46" i="2" s="1"/>
</calcChain>
</file>

<file path=xl/comments1.xml><?xml version="1.0" encoding="utf-8"?>
<comments xmlns="http://schemas.openxmlformats.org/spreadsheetml/2006/main">
  <authors>
    <author>Blandine VULIN</author>
  </authors>
  <commentList>
    <comment ref="G51" authorId="0" shapeId="0">
      <text>
        <r>
          <rPr>
            <b/>
            <sz val="9"/>
            <color indexed="81"/>
            <rFont val="Tahoma"/>
            <family val="2"/>
          </rPr>
          <t>différé, en nombre d'années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<sst xmlns="http://schemas.openxmlformats.org/spreadsheetml/2006/main" count="245" uniqueCount="144">
  <si>
    <t>CHARGES</t>
  </si>
  <si>
    <t>PREVISIONNEL (€)</t>
  </si>
  <si>
    <t>REALISE (€)</t>
  </si>
  <si>
    <t>PRODUITS</t>
  </si>
  <si>
    <t>60 - Achat</t>
  </si>
  <si>
    <t>70 - Vente de produits finis, prestations de services, marchandises</t>
  </si>
  <si>
    <t>61 - Services extérieurs</t>
  </si>
  <si>
    <t>74- Subventions d’exploitation</t>
  </si>
  <si>
    <t>62 - Autres services extérieurs</t>
  </si>
  <si>
    <t>Autres :</t>
  </si>
  <si>
    <t>63 - Impôts et taxes</t>
  </si>
  <si>
    <t>Autres impôts et taxes</t>
  </si>
  <si>
    <t>64- Charges de personnel</t>
  </si>
  <si>
    <t>75 - Autres produits de gestion courante</t>
  </si>
  <si>
    <t>76 - Produits financiers</t>
  </si>
  <si>
    <t>66- Charges financières</t>
  </si>
  <si>
    <t>77 - Produits exceptionnels</t>
  </si>
  <si>
    <t>67- Charges exceptionnelles</t>
  </si>
  <si>
    <t>78 – Reprises sur amortissements et provisions</t>
  </si>
  <si>
    <t>68- Dotation aux amortissements (provisions pour renouvellement)</t>
  </si>
  <si>
    <t>79 - Transfert de charges</t>
  </si>
  <si>
    <t>TOTAL DES CHARGES PREVISIONNELLES</t>
  </si>
  <si>
    <t>TOTAL DES PRODUITS PREVISIONNELS</t>
  </si>
  <si>
    <t>86- Emplois des contributions volontaires en nature</t>
  </si>
  <si>
    <t>87 - Contributions volontaires en nature</t>
  </si>
  <si>
    <t>TOTAL DES CHARGES</t>
  </si>
  <si>
    <t>TOTAL DES PRODUITS</t>
  </si>
  <si>
    <t>Achats d'études et de prestations de services (préciser la nature)</t>
  </si>
  <si>
    <t>Le budget prévisionnel doit être détaillé et équilibré (total des charges = total des produits).</t>
  </si>
  <si>
    <t>Achats non stockés de matières et de fournitures (préciser la nature)</t>
  </si>
  <si>
    <t>Fournitures non stockables (eau, énergie)
(préciser la nature)</t>
  </si>
  <si>
    <t>Fourniture d'entretien et de petit équipement
(préciser la nature)</t>
  </si>
  <si>
    <t>Sous-traitance générale 
(préciser la nature)</t>
  </si>
  <si>
    <t>Locations 
(préciser la nature)</t>
  </si>
  <si>
    <t>Entretien et réparation
(préciser la nature)</t>
  </si>
  <si>
    <t>Assurance
(préciser la nature)</t>
  </si>
  <si>
    <t>Documentation
(préciser la nature)</t>
  </si>
  <si>
    <t>Divers
(préciser la nature)</t>
  </si>
  <si>
    <t>Rémunérations intermédiaires et honoraires
(préciser la nature)</t>
  </si>
  <si>
    <t>Publicité, publication
(préciser la nature)</t>
  </si>
  <si>
    <t>Frais postaux et de télécommunications
(préciser la nature)</t>
  </si>
  <si>
    <t>Services bancaires, autres
(préciser la nature)</t>
  </si>
  <si>
    <t>Impôts et taxes sur rémunération
(préciser la nature)</t>
  </si>
  <si>
    <t>Rémunération des personnels
(préciser la nature)</t>
  </si>
  <si>
    <t>Charges sociales 
(préciser la nature)</t>
  </si>
  <si>
    <t>Autres charges de personnel
(préciser la nature)</t>
  </si>
  <si>
    <t>Mise à disposition gratuite de biens et prestations
(préciser la nature)</t>
  </si>
  <si>
    <t>Secours en nature 
(préciser la nature)</t>
  </si>
  <si>
    <t>Personnel bénévole
(préciser la nature)</t>
  </si>
  <si>
    <t>Prestation de services
(préciser la nature)</t>
  </si>
  <si>
    <t>Vente de marchandises
(préciser la nature)</t>
  </si>
  <si>
    <t>Produits des activités annexes
(préciser la nature)</t>
  </si>
  <si>
    <t>Collectivités territoriales autres  que communes : à préciser ci-dessous
(préciser l'objet du financement)</t>
  </si>
  <si>
    <t>Commune(s) : précisez le(s)quelle(s)
(préciser l'objet du financement)</t>
  </si>
  <si>
    <t>CNAV 
(préciser l'objet du financement)</t>
  </si>
  <si>
    <t>ARS
(préciser l'objet du financement)</t>
  </si>
  <si>
    <t>CAF
(préciser l'objet du financement)</t>
  </si>
  <si>
    <t>CNSA
(préciser l'objet du financement)</t>
  </si>
  <si>
    <t>Financement européen
(préciser l'objet du financement)</t>
  </si>
  <si>
    <t>Préciser l'organisme financeur et l'objet du financement</t>
  </si>
  <si>
    <t>Dont cotisations (préciser la nature)</t>
  </si>
  <si>
    <t>Bénévolat (préciser la nature)</t>
  </si>
  <si>
    <t>Prestations en nature (préciser la nature)</t>
  </si>
  <si>
    <t>Dons en nature (préciser la nature)</t>
  </si>
  <si>
    <t>Titre du projet (à compléter)</t>
  </si>
  <si>
    <t>Conseil départemental
(préciser l'objet du financement)</t>
  </si>
  <si>
    <t>Cachet de la structure</t>
  </si>
  <si>
    <t>Nom du responsable de la structure</t>
  </si>
  <si>
    <t>Fonction du responsable de la structure</t>
  </si>
  <si>
    <t>Signature du responsable de la structure</t>
  </si>
  <si>
    <t xml:space="preserve">Conférence des Financeurs </t>
  </si>
  <si>
    <t>BUDGET 2022</t>
  </si>
  <si>
    <t>Les colonnes concernant le "réalisé" ne sont pas à remplir pour le dossier de candidature - L'investissement devra être complété par les devis</t>
  </si>
  <si>
    <t>Appel à projets 2022-2023</t>
  </si>
  <si>
    <r>
      <t xml:space="preserve">65- Autres charges de gestion courante </t>
    </r>
    <r>
      <rPr>
        <b/>
        <sz val="10"/>
        <color rgb="FFFF0000"/>
        <rFont val="Calibri"/>
        <family val="2"/>
      </rPr>
      <t>(Préciser ici les investissements)</t>
    </r>
  </si>
  <si>
    <t>Budget 2023 du projet</t>
  </si>
  <si>
    <t>Appel à projets 2023-2024</t>
  </si>
  <si>
    <t>BUDGET 2023</t>
  </si>
  <si>
    <t>Plan de financement investissement</t>
  </si>
  <si>
    <t>(dépenses et recettes d'investissement)</t>
  </si>
  <si>
    <t>Prévisionnel</t>
  </si>
  <si>
    <t>Réalisé</t>
  </si>
  <si>
    <t>Dépenses d'investissement</t>
  </si>
  <si>
    <t>Investissements</t>
  </si>
  <si>
    <t>Incorporels</t>
  </si>
  <si>
    <t>Frais de R&amp;D</t>
  </si>
  <si>
    <t>Logiciels</t>
  </si>
  <si>
    <t>Détail 3</t>
  </si>
  <si>
    <t>Détail 4</t>
  </si>
  <si>
    <t>Corporels</t>
  </si>
  <si>
    <t>Matériel informatique</t>
  </si>
  <si>
    <t>Matériel de transport</t>
  </si>
  <si>
    <t>Mobilier de bureau</t>
  </si>
  <si>
    <t>Financiers</t>
  </si>
  <si>
    <t>Dépôt de garantie</t>
  </si>
  <si>
    <t>Détail 2</t>
  </si>
  <si>
    <t xml:space="preserve">Remboursements de prêts </t>
  </si>
  <si>
    <t>Échéances annuelles de prêts passés</t>
  </si>
  <si>
    <t>Échéances annuelles de nouveaux prêts</t>
  </si>
  <si>
    <t>Autres</t>
  </si>
  <si>
    <t>Total dépenses</t>
  </si>
  <si>
    <t>Ressources
(recettes d'investissement)</t>
  </si>
  <si>
    <t>Fonds propres</t>
  </si>
  <si>
    <t>Capital</t>
  </si>
  <si>
    <t>Apports personnels ou augmentation de capital</t>
  </si>
  <si>
    <t>Subventions d'investissements</t>
  </si>
  <si>
    <t>Assurance retraite IDF</t>
  </si>
  <si>
    <t>Dette</t>
  </si>
  <si>
    <t>Prêt d'honneur</t>
  </si>
  <si>
    <t>Prêt bancaire</t>
  </si>
  <si>
    <t>Détail 5</t>
  </si>
  <si>
    <t>Détail 6</t>
  </si>
  <si>
    <t xml:space="preserve">Autres </t>
  </si>
  <si>
    <t>Capacité d’autofinancement</t>
  </si>
  <si>
    <t>Total  RESSOURCES</t>
  </si>
  <si>
    <t>Trésorerie de démarrage</t>
  </si>
  <si>
    <t>VARIATION TRESORERIE NETTE (TN)</t>
  </si>
  <si>
    <t>CUMUL TN</t>
  </si>
  <si>
    <t>Paramètres Dette MLT</t>
  </si>
  <si>
    <t>Détail des emprunts passés et prévisionnels</t>
  </si>
  <si>
    <t>Remboursements d'emprunts</t>
  </si>
  <si>
    <t>INTERETS</t>
  </si>
  <si>
    <t>TA</t>
  </si>
  <si>
    <t>Détail des emprunts</t>
  </si>
  <si>
    <t>Montant</t>
  </si>
  <si>
    <t>Date</t>
  </si>
  <si>
    <t xml:space="preserve">Taux </t>
  </si>
  <si>
    <t>Si non, différé</t>
  </si>
  <si>
    <t>Type</t>
  </si>
  <si>
    <t>Prêt Crédit Agricole</t>
  </si>
  <si>
    <t>PGE</t>
  </si>
  <si>
    <t>Avance remboursable 2020</t>
  </si>
  <si>
    <t>Avance remboursable 2021</t>
  </si>
  <si>
    <t>Détail 7</t>
  </si>
  <si>
    <t>Détail 8</t>
  </si>
  <si>
    <t>Détail 9</t>
  </si>
  <si>
    <t>Détail 10</t>
  </si>
  <si>
    <t>TOTAL</t>
  </si>
  <si>
    <t>au 31/12/2024</t>
  </si>
  <si>
    <t>DEFICIT</t>
  </si>
  <si>
    <t>EXCEDENT</t>
  </si>
  <si>
    <t>participation des usagers</t>
  </si>
  <si>
    <t>Déplacements, missions
(Bus)</t>
  </si>
  <si>
    <t>Autres fournitures
(alimentation)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</si>
</sst>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"/>
    <numFmt numFmtId="165" formatCode="#,##0\ _€"/>
    <numFmt numFmtId="166" formatCode="0.0%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Arial"/>
      <family val="2"/>
    </font>
    <font>
      <b/>
      <i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4"/>
      <name val="Arial"/>
      <family val="2"/>
    </font>
    <font>
      <i/>
      <sz val="10"/>
      <name val="Arial"/>
      <family val="2"/>
    </font>
    <font>
      <b/>
      <i/>
      <sz val="16"/>
      <name val="Bookman Old Style"/>
      <family val="1"/>
    </font>
    <font>
      <b/>
      <sz val="8"/>
      <color indexed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A5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6" fillId="0" borderId="0" applyProtection="0"/>
    <xf numFmtId="9" fontId="16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4" fontId="9" fillId="0" borderId="5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44" fontId="9" fillId="3" borderId="5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2" borderId="6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vertical="center" wrapText="1"/>
    </xf>
    <xf numFmtId="44" fontId="10" fillId="3" borderId="5" xfId="0" applyNumberFormat="1" applyFont="1" applyFill="1" applyBorder="1" applyAlignment="1">
      <alignment horizontal="center" vertical="center" wrapText="1"/>
    </xf>
    <xf numFmtId="44" fontId="11" fillId="0" borderId="5" xfId="0" applyNumberFormat="1" applyFont="1" applyBorder="1" applyAlignment="1">
      <alignment horizontal="center" vertical="center" wrapText="1"/>
    </xf>
    <xf numFmtId="44" fontId="11" fillId="3" borderId="5" xfId="0" applyNumberFormat="1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44" fontId="9" fillId="2" borderId="6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4" fontId="13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44" fontId="14" fillId="0" borderId="5" xfId="0" applyNumberFormat="1" applyFont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 wrapText="1"/>
    </xf>
    <xf numFmtId="44" fontId="10" fillId="5" borderId="5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16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13" xfId="0" applyFont="1" applyBorder="1" applyAlignment="1">
      <alignment wrapText="1"/>
    </xf>
    <xf numFmtId="44" fontId="10" fillId="2" borderId="20" xfId="0" applyNumberFormat="1" applyFont="1" applyFill="1" applyBorder="1" applyAlignment="1">
      <alignment horizontal="center" vertical="center" wrapText="1"/>
    </xf>
    <xf numFmtId="0" fontId="16" fillId="7" borderId="0" xfId="1" applyFill="1"/>
    <xf numFmtId="0" fontId="17" fillId="7" borderId="0" xfId="1" applyFont="1" applyFill="1" applyAlignment="1">
      <alignment horizontal="left" vertical="top"/>
    </xf>
    <xf numFmtId="0" fontId="18" fillId="7" borderId="0" xfId="1" applyFont="1" applyFill="1" applyAlignment="1">
      <alignment horizontal="left" vertical="top"/>
    </xf>
    <xf numFmtId="0" fontId="16" fillId="7" borderId="0" xfId="1" applyFill="1" applyAlignment="1">
      <alignment horizontal="center" vertical="center"/>
    </xf>
    <xf numFmtId="0" fontId="19" fillId="8" borderId="21" xfId="1" applyFont="1" applyFill="1" applyBorder="1" applyAlignment="1">
      <alignment horizontal="center"/>
    </xf>
    <xf numFmtId="14" fontId="19" fillId="8" borderId="21" xfId="1" applyNumberFormat="1" applyFont="1" applyFill="1" applyBorder="1" applyAlignment="1">
      <alignment horizontal="center"/>
    </xf>
    <xf numFmtId="0" fontId="16" fillId="0" borderId="0" xfId="1"/>
    <xf numFmtId="0" fontId="20" fillId="0" borderId="21" xfId="1" applyFont="1" applyBorder="1"/>
    <xf numFmtId="3" fontId="20" fillId="7" borderId="21" xfId="1" applyNumberFormat="1" applyFont="1" applyFill="1" applyBorder="1" applyAlignment="1">
      <alignment horizontal="right" indent="1"/>
    </xf>
    <xf numFmtId="3" fontId="16" fillId="7" borderId="0" xfId="1" applyNumberFormat="1" applyFill="1" applyAlignment="1">
      <alignment horizontal="right" indent="1"/>
    </xf>
    <xf numFmtId="0" fontId="20" fillId="7" borderId="0" xfId="1" applyFont="1" applyFill="1"/>
    <xf numFmtId="0" fontId="21" fillId="0" borderId="21" xfId="1" applyFont="1" applyBorder="1" applyAlignment="1">
      <alignment horizontal="left" indent="1"/>
    </xf>
    <xf numFmtId="3" fontId="21" fillId="7" borderId="21" xfId="1" applyNumberFormat="1" applyFont="1" applyFill="1" applyBorder="1" applyAlignment="1">
      <alignment horizontal="right" indent="1"/>
    </xf>
    <xf numFmtId="3" fontId="20" fillId="7" borderId="0" xfId="1" applyNumberFormat="1" applyFont="1" applyFill="1" applyAlignment="1">
      <alignment horizontal="right" indent="1"/>
    </xf>
    <xf numFmtId="0" fontId="20" fillId="0" borderId="0" xfId="1" applyFont="1"/>
    <xf numFmtId="0" fontId="22" fillId="0" borderId="21" xfId="1" applyFont="1" applyBorder="1" applyAlignment="1">
      <alignment horizontal="right"/>
    </xf>
    <xf numFmtId="3" fontId="22" fillId="9" borderId="21" xfId="1" applyNumberFormat="1" applyFont="1" applyFill="1" applyBorder="1" applyAlignment="1">
      <alignment horizontal="right" indent="1"/>
    </xf>
    <xf numFmtId="0" fontId="20" fillId="0" borderId="21" xfId="1" applyFont="1" applyBorder="1" applyAlignment="1">
      <alignment wrapText="1"/>
    </xf>
    <xf numFmtId="0" fontId="22" fillId="0" borderId="21" xfId="1" applyFont="1" applyBorder="1" applyAlignment="1">
      <alignment horizontal="left" indent="1"/>
    </xf>
    <xf numFmtId="3" fontId="22" fillId="0" borderId="21" xfId="1" applyNumberFormat="1" applyFont="1" applyBorder="1" applyAlignment="1">
      <alignment horizontal="right" indent="1"/>
    </xf>
    <xf numFmtId="0" fontId="23" fillId="0" borderId="0" xfId="1" applyFont="1"/>
    <xf numFmtId="0" fontId="23" fillId="7" borderId="0" xfId="1" applyFont="1" applyFill="1" applyAlignment="1">
      <alignment horizontal="center"/>
    </xf>
    <xf numFmtId="0" fontId="16" fillId="7" borderId="0" xfId="1" applyFill="1" applyAlignment="1">
      <alignment vertical="center"/>
    </xf>
    <xf numFmtId="0" fontId="19" fillId="8" borderId="21" xfId="1" applyFont="1" applyFill="1" applyBorder="1" applyAlignment="1">
      <alignment horizontal="center" wrapText="1"/>
    </xf>
    <xf numFmtId="0" fontId="16" fillId="0" borderId="0" xfId="1" applyAlignment="1">
      <alignment vertical="center"/>
    </xf>
    <xf numFmtId="0" fontId="24" fillId="7" borderId="0" xfId="1" applyFont="1" applyFill="1" applyAlignment="1">
      <alignment horizontal="right"/>
    </xf>
    <xf numFmtId="0" fontId="24" fillId="0" borderId="0" xfId="1" applyFont="1" applyAlignment="1">
      <alignment horizontal="right"/>
    </xf>
    <xf numFmtId="0" fontId="23" fillId="0" borderId="0" xfId="1" applyFont="1" applyAlignment="1">
      <alignment horizontal="center"/>
    </xf>
    <xf numFmtId="0" fontId="22" fillId="10" borderId="21" xfId="1" applyFont="1" applyFill="1" applyBorder="1" applyAlignment="1">
      <alignment horizontal="right"/>
    </xf>
    <xf numFmtId="0" fontId="19" fillId="8" borderId="21" xfId="1" applyFont="1" applyFill="1" applyBorder="1"/>
    <xf numFmtId="3" fontId="20" fillId="0" borderId="21" xfId="1" applyNumberFormat="1" applyFont="1" applyBorder="1" applyAlignment="1">
      <alignment horizontal="right" indent="1"/>
    </xf>
    <xf numFmtId="0" fontId="22" fillId="7" borderId="0" xfId="1" applyFont="1" applyFill="1"/>
    <xf numFmtId="0" fontId="24" fillId="7" borderId="0" xfId="1" applyFont="1" applyFill="1"/>
    <xf numFmtId="0" fontId="25" fillId="7" borderId="0" xfId="1" applyFont="1" applyFill="1" applyAlignment="1">
      <alignment horizontal="left"/>
    </xf>
    <xf numFmtId="0" fontId="22" fillId="7" borderId="0" xfId="1" applyFont="1" applyFill="1" applyAlignment="1">
      <alignment horizontal="right"/>
    </xf>
    <xf numFmtId="0" fontId="26" fillId="7" borderId="0" xfId="1" applyFont="1" applyFill="1"/>
    <xf numFmtId="0" fontId="27" fillId="8" borderId="27" xfId="1" applyFont="1" applyFill="1" applyBorder="1" applyAlignment="1">
      <alignment horizontal="center"/>
    </xf>
    <xf numFmtId="164" fontId="27" fillId="8" borderId="27" xfId="1" applyNumberFormat="1" applyFont="1" applyFill="1" applyBorder="1" applyAlignment="1">
      <alignment horizontal="center"/>
    </xf>
    <xf numFmtId="0" fontId="28" fillId="8" borderId="27" xfId="1" applyFont="1" applyFill="1" applyBorder="1" applyAlignment="1">
      <alignment horizontal="center"/>
    </xf>
    <xf numFmtId="14" fontId="28" fillId="8" borderId="27" xfId="1" applyNumberFormat="1" applyFont="1" applyFill="1" applyBorder="1" applyAlignment="1">
      <alignment horizontal="center"/>
    </xf>
    <xf numFmtId="14" fontId="27" fillId="8" borderId="27" xfId="1" applyNumberFormat="1" applyFont="1" applyFill="1" applyBorder="1" applyAlignment="1">
      <alignment horizontal="center"/>
    </xf>
    <xf numFmtId="0" fontId="29" fillId="11" borderId="27" xfId="1" applyFont="1" applyFill="1" applyBorder="1" applyAlignment="1">
      <alignment horizontal="center"/>
    </xf>
    <xf numFmtId="165" fontId="29" fillId="12" borderId="27" xfId="1" applyNumberFormat="1" applyFont="1" applyFill="1" applyBorder="1" applyAlignment="1">
      <alignment horizontal="center"/>
    </xf>
    <xf numFmtId="14" fontId="29" fillId="12" borderId="27" xfId="1" applyNumberFormat="1" applyFont="1" applyFill="1" applyBorder="1" applyAlignment="1">
      <alignment horizontal="center"/>
    </xf>
    <xf numFmtId="166" fontId="29" fillId="12" borderId="27" xfId="2" applyNumberFormat="1" applyFont="1" applyFill="1" applyBorder="1" applyAlignment="1">
      <alignment horizontal="center"/>
    </xf>
    <xf numFmtId="3" fontId="29" fillId="12" borderId="27" xfId="1" applyNumberFormat="1" applyFont="1" applyFill="1" applyBorder="1" applyAlignment="1">
      <alignment horizontal="center"/>
    </xf>
    <xf numFmtId="0" fontId="29" fillId="0" borderId="27" xfId="1" applyFont="1" applyBorder="1" applyAlignment="1">
      <alignment horizontal="center"/>
    </xf>
    <xf numFmtId="3" fontId="29" fillId="0" borderId="27" xfId="1" applyNumberFormat="1" applyFont="1" applyBorder="1" applyAlignment="1">
      <alignment horizontal="right" indent="1"/>
    </xf>
    <xf numFmtId="0" fontId="28" fillId="7" borderId="0" xfId="1" applyFont="1" applyFill="1"/>
    <xf numFmtId="0" fontId="30" fillId="7" borderId="0" xfId="1" applyFont="1" applyFill="1" applyAlignment="1">
      <alignment horizontal="right"/>
    </xf>
    <xf numFmtId="0" fontId="31" fillId="7" borderId="0" xfId="1" applyFont="1" applyFill="1"/>
    <xf numFmtId="0" fontId="21" fillId="0" borderId="21" xfId="1" applyFont="1" applyBorder="1" applyAlignment="1">
      <alignment horizontal="center"/>
    </xf>
    <xf numFmtId="3" fontId="21" fillId="9" borderId="21" xfId="1" applyNumberFormat="1" applyFont="1" applyFill="1" applyBorder="1" applyAlignment="1">
      <alignment horizontal="right" indent="1"/>
    </xf>
    <xf numFmtId="2" fontId="16" fillId="7" borderId="0" xfId="1" applyNumberFormat="1" applyFill="1"/>
    <xf numFmtId="0" fontId="16" fillId="9" borderId="0" xfId="1" applyFill="1"/>
    <xf numFmtId="2" fontId="16" fillId="9" borderId="0" xfId="1" applyNumberFormat="1" applyFill="1"/>
    <xf numFmtId="3" fontId="29" fillId="0" borderId="0" xfId="1" applyNumberFormat="1" applyFont="1" applyAlignment="1">
      <alignment horizontal="right" indent="1"/>
    </xf>
    <xf numFmtId="0" fontId="0" fillId="0" borderId="0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17" xfId="0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9" fillId="8" borderId="22" xfId="1" applyFont="1" applyFill="1" applyBorder="1" applyAlignment="1">
      <alignment horizontal="center" vertical="center"/>
    </xf>
    <xf numFmtId="0" fontId="19" fillId="8" borderId="23" xfId="1" applyFont="1" applyFill="1" applyBorder="1" applyAlignment="1">
      <alignment horizontal="center" vertical="center"/>
    </xf>
    <xf numFmtId="0" fontId="20" fillId="8" borderId="24" xfId="1" applyFont="1" applyFill="1" applyBorder="1" applyAlignment="1">
      <alignment horizontal="center" vertical="center"/>
    </xf>
    <xf numFmtId="0" fontId="20" fillId="8" borderId="25" xfId="1" applyFont="1" applyFill="1" applyBorder="1" applyAlignment="1">
      <alignment horizontal="center" vertical="center"/>
    </xf>
    <xf numFmtId="0" fontId="20" fillId="8" borderId="26" xfId="1" applyFont="1" applyFill="1" applyBorder="1" applyAlignment="1">
      <alignment horizontal="center" vertical="center"/>
    </xf>
    <xf numFmtId="0" fontId="19" fillId="8" borderId="24" xfId="1" applyFont="1" applyFill="1" applyBorder="1" applyAlignment="1">
      <alignment horizontal="center" vertical="center"/>
    </xf>
    <xf numFmtId="0" fontId="19" fillId="8" borderId="25" xfId="1" applyFont="1" applyFill="1" applyBorder="1" applyAlignment="1">
      <alignment horizontal="center" vertical="center"/>
    </xf>
  </cellXfs>
  <cellStyles count="3">
    <cellStyle name="Normal" xfId="0" builtinId="0"/>
    <cellStyle name="Normal 4" xfId="1"/>
    <cellStyle name="Pourcentage 2" xfId="2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SIF\Aide%20Indiv%20et%20Action%20Co\Appels%20&#224;%20projets%20innovants\_Mod&#232;les\_2022_Mod&#232;les\Dossier%20de%20candidature\3-Annexe%20financi&#232;re_AAP%20Bien%20vivre%20sa%20retrait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COMPTE DE RESULTAT"/>
      <sheetName val="PLAN DE FINANCEMENT"/>
      <sheetName val="OCA"/>
      <sheetName val="Ancien Scoring"/>
      <sheetName val="TA.1"/>
      <sheetName val="TA.2"/>
      <sheetName val="TA.3"/>
      <sheetName val="TA.4"/>
      <sheetName val="TA.5"/>
      <sheetName val="TA.6"/>
      <sheetName val="TA.7"/>
      <sheetName val="TA.8"/>
      <sheetName val="TA.9"/>
      <sheetName val="TA.10"/>
    </sheetNames>
    <sheetDataSet>
      <sheetData sheetId="0"/>
      <sheetData sheetId="1">
        <row r="5">
          <cell r="D5" t="e">
            <v>#VALUE!</v>
          </cell>
          <cell r="E5" t="e">
            <v>#VALUE!</v>
          </cell>
          <cell r="G5" t="e">
            <v>#VALUE!</v>
          </cell>
          <cell r="H5" t="e">
            <v>#VALUE!</v>
          </cell>
        </row>
        <row r="54">
          <cell r="D54">
            <v>0</v>
          </cell>
          <cell r="E54">
            <v>0</v>
          </cell>
          <cell r="G54">
            <v>0</v>
          </cell>
          <cell r="H54">
            <v>0</v>
          </cell>
        </row>
      </sheetData>
      <sheetData sheetId="2"/>
      <sheetData sheetId="3"/>
      <sheetData sheetId="4"/>
      <sheetData sheetId="5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6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7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8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9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0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1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2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3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  <sheetData sheetId="14"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e">
            <v>#REF!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7" workbookViewId="0">
      <selection activeCell="I45" sqref="I45"/>
    </sheetView>
  </sheetViews>
  <sheetFormatPr baseColWidth="10" defaultRowHeight="15" x14ac:dyDescent="0.25"/>
  <cols>
    <col min="1" max="1" width="24.28515625" style="1" customWidth="1"/>
    <col min="2" max="3" width="16.7109375" style="1" customWidth="1"/>
    <col min="4" max="4" width="24.28515625" style="1" customWidth="1"/>
    <col min="5" max="6" width="16.7109375" style="1" customWidth="1"/>
    <col min="7" max="16384" width="11.42578125" style="1"/>
  </cols>
  <sheetData>
    <row r="1" spans="1:6" ht="24" customHeight="1" thickBot="1" x14ac:dyDescent="0.4">
      <c r="A1" s="99" t="s">
        <v>76</v>
      </c>
      <c r="B1" s="100"/>
      <c r="C1" s="100"/>
      <c r="D1" s="100"/>
      <c r="E1" s="100"/>
      <c r="F1" s="101"/>
    </row>
    <row r="3" spans="1:6" ht="21" x14ac:dyDescent="0.35">
      <c r="A3" s="102" t="s">
        <v>75</v>
      </c>
      <c r="B3" s="103"/>
      <c r="C3" s="103"/>
      <c r="D3" s="103"/>
      <c r="E3" s="103"/>
      <c r="F3" s="103"/>
    </row>
    <row r="4" spans="1:6" ht="21" x14ac:dyDescent="0.35">
      <c r="A4" s="104" t="s">
        <v>64</v>
      </c>
      <c r="B4" s="105"/>
      <c r="C4" s="105"/>
      <c r="D4" s="105"/>
      <c r="E4" s="105"/>
      <c r="F4" s="105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106" t="s">
        <v>28</v>
      </c>
      <c r="B6" s="107"/>
      <c r="C6" s="107"/>
      <c r="D6" s="107"/>
      <c r="E6" s="107"/>
      <c r="F6" s="107"/>
    </row>
    <row r="7" spans="1:6" ht="39" customHeight="1" thickBot="1" x14ac:dyDescent="0.3">
      <c r="A7" s="106" t="s">
        <v>72</v>
      </c>
      <c r="B7" s="107"/>
      <c r="C7" s="107"/>
      <c r="D7" s="107"/>
      <c r="E7" s="107"/>
      <c r="F7" s="107"/>
    </row>
    <row r="8" spans="1:6" s="4" customFormat="1" ht="13.5" thickBot="1" x14ac:dyDescent="0.25">
      <c r="A8" s="96" t="s">
        <v>77</v>
      </c>
      <c r="B8" s="97"/>
      <c r="C8" s="97"/>
      <c r="D8" s="97"/>
      <c r="E8" s="97"/>
      <c r="F8" s="98"/>
    </row>
    <row r="9" spans="1:6" s="4" customFormat="1" ht="13.5" thickBot="1" x14ac:dyDescent="0.25">
      <c r="A9" s="5" t="s">
        <v>0</v>
      </c>
      <c r="B9" s="6" t="s">
        <v>1</v>
      </c>
      <c r="C9" s="7" t="s">
        <v>2</v>
      </c>
      <c r="D9" s="6" t="s">
        <v>3</v>
      </c>
      <c r="E9" s="6" t="s">
        <v>1</v>
      </c>
      <c r="F9" s="6" t="s">
        <v>2</v>
      </c>
    </row>
    <row r="10" spans="1:6" s="4" customFormat="1" ht="39" thickBot="1" x14ac:dyDescent="0.25">
      <c r="A10" s="8" t="s">
        <v>4</v>
      </c>
      <c r="B10" s="9">
        <f>B11+B12+B13+B14+B15</f>
        <v>10700</v>
      </c>
      <c r="C10" s="9">
        <f>C11+C12+C13+C14+C15</f>
        <v>0</v>
      </c>
      <c r="D10" s="10" t="s">
        <v>5</v>
      </c>
      <c r="E10" s="11">
        <f>E11+E12+E13+E14+E15</f>
        <v>1000</v>
      </c>
      <c r="F10" s="11">
        <f>F11+F12+F13+F14+F15</f>
        <v>0</v>
      </c>
    </row>
    <row r="11" spans="1:6" s="4" customFormat="1" ht="39" thickBot="1" x14ac:dyDescent="0.25">
      <c r="A11" s="12" t="s">
        <v>27</v>
      </c>
      <c r="B11" s="13">
        <v>9000</v>
      </c>
      <c r="C11" s="14"/>
      <c r="D11" s="15" t="s">
        <v>49</v>
      </c>
      <c r="E11" s="16"/>
      <c r="F11" s="16"/>
    </row>
    <row r="12" spans="1:6" s="4" customFormat="1" ht="39" thickBot="1" x14ac:dyDescent="0.25">
      <c r="A12" s="12" t="s">
        <v>29</v>
      </c>
      <c r="B12" s="13"/>
      <c r="C12" s="14"/>
      <c r="D12" s="15" t="s">
        <v>50</v>
      </c>
      <c r="E12" s="16"/>
      <c r="F12" s="16"/>
    </row>
    <row r="13" spans="1:6" s="4" customFormat="1" ht="39" thickBot="1" x14ac:dyDescent="0.25">
      <c r="A13" s="12" t="s">
        <v>30</v>
      </c>
      <c r="B13" s="13"/>
      <c r="C13" s="14"/>
      <c r="D13" s="15" t="s">
        <v>51</v>
      </c>
      <c r="E13" s="16"/>
      <c r="F13" s="16"/>
    </row>
    <row r="14" spans="1:6" s="4" customFormat="1" ht="39" thickBot="1" x14ac:dyDescent="0.25">
      <c r="A14" s="12" t="s">
        <v>31</v>
      </c>
      <c r="B14" s="17">
        <v>700</v>
      </c>
      <c r="C14" s="14"/>
      <c r="D14" s="15" t="s">
        <v>141</v>
      </c>
      <c r="E14" s="16">
        <v>1000</v>
      </c>
      <c r="F14" s="16"/>
    </row>
    <row r="15" spans="1:6" s="4" customFormat="1" ht="26.25" thickBot="1" x14ac:dyDescent="0.25">
      <c r="A15" s="12" t="s">
        <v>143</v>
      </c>
      <c r="B15" s="13">
        <v>1000</v>
      </c>
      <c r="C15" s="14"/>
      <c r="D15" s="15"/>
      <c r="E15" s="16"/>
      <c r="F15" s="16"/>
    </row>
    <row r="16" spans="1:6" s="4" customFormat="1" ht="26.25" thickBot="1" x14ac:dyDescent="0.25">
      <c r="A16" s="8" t="s">
        <v>6</v>
      </c>
      <c r="B16" s="9">
        <f>B17+B18+B19+B20+B21+B22</f>
        <v>0</v>
      </c>
      <c r="C16" s="9">
        <f>C17+C18+C19+C20+C21+C22</f>
        <v>0</v>
      </c>
      <c r="D16" s="10" t="s">
        <v>7</v>
      </c>
      <c r="E16" s="11">
        <f>E17+E18+E19+E20+E21+E22+E23+E24+E25+E26+E27+E28+E29+E30+E31+E32+E33</f>
        <v>33600</v>
      </c>
      <c r="F16" s="11">
        <f>F17+F18+F19+F20+F21+F22+F23+F24+F25+F26+F27+F28+F29+F30+F31+F32+F33</f>
        <v>0</v>
      </c>
    </row>
    <row r="17" spans="1:6" s="4" customFormat="1" ht="26.25" thickBot="1" x14ac:dyDescent="0.25">
      <c r="A17" s="12" t="s">
        <v>32</v>
      </c>
      <c r="B17" s="13"/>
      <c r="C17" s="14"/>
      <c r="D17" s="25"/>
      <c r="E17" s="26"/>
      <c r="F17" s="26"/>
    </row>
    <row r="18" spans="1:6" s="4" customFormat="1" ht="64.5" thickBot="1" x14ac:dyDescent="0.25">
      <c r="A18" s="12" t="s">
        <v>33</v>
      </c>
      <c r="B18" s="17"/>
      <c r="C18" s="14"/>
      <c r="D18" s="15" t="s">
        <v>52</v>
      </c>
      <c r="E18" s="16"/>
      <c r="F18" s="16"/>
    </row>
    <row r="19" spans="1:6" s="4" customFormat="1" ht="51.75" thickBot="1" x14ac:dyDescent="0.25">
      <c r="A19" s="12" t="s">
        <v>34</v>
      </c>
      <c r="B19" s="13"/>
      <c r="C19" s="14"/>
      <c r="D19" s="15" t="s">
        <v>53</v>
      </c>
      <c r="E19" s="16">
        <v>21600</v>
      </c>
      <c r="F19" s="16"/>
    </row>
    <row r="20" spans="1:6" s="4" customFormat="1" ht="39" thickBot="1" x14ac:dyDescent="0.25">
      <c r="A20" s="12" t="s">
        <v>35</v>
      </c>
      <c r="B20" s="13"/>
      <c r="C20" s="14"/>
      <c r="D20" s="25" t="s">
        <v>54</v>
      </c>
      <c r="E20" s="26">
        <v>12000</v>
      </c>
      <c r="F20" s="26"/>
    </row>
    <row r="21" spans="1:6" s="4" customFormat="1" ht="39" thickBot="1" x14ac:dyDescent="0.25">
      <c r="A21" s="12" t="s">
        <v>36</v>
      </c>
      <c r="B21" s="13"/>
      <c r="C21" s="14"/>
      <c r="D21" s="15" t="s">
        <v>55</v>
      </c>
      <c r="E21" s="16"/>
      <c r="F21" s="16"/>
    </row>
    <row r="22" spans="1:6" s="4" customFormat="1" ht="39" thickBot="1" x14ac:dyDescent="0.25">
      <c r="A22" s="12" t="s">
        <v>37</v>
      </c>
      <c r="B22" s="13"/>
      <c r="C22" s="14"/>
      <c r="D22" s="15" t="s">
        <v>65</v>
      </c>
      <c r="E22" s="16"/>
      <c r="F22" s="16"/>
    </row>
    <row r="23" spans="1:6" s="4" customFormat="1" ht="39" thickBot="1" x14ac:dyDescent="0.25">
      <c r="A23" s="8" t="s">
        <v>8</v>
      </c>
      <c r="B23" s="9">
        <f>B24+B25+B26+B27+B28</f>
        <v>7000</v>
      </c>
      <c r="C23" s="9">
        <f>C24+C25+C26+C27+C28</f>
        <v>0</v>
      </c>
      <c r="D23" s="15" t="s">
        <v>56</v>
      </c>
      <c r="E23" s="18"/>
      <c r="F23" s="16"/>
    </row>
    <row r="24" spans="1:6" s="4" customFormat="1" ht="39" thickBot="1" x14ac:dyDescent="0.25">
      <c r="A24" s="12" t="s">
        <v>38</v>
      </c>
      <c r="B24" s="17"/>
      <c r="C24" s="14"/>
      <c r="D24" s="15" t="s">
        <v>57</v>
      </c>
      <c r="E24" s="16"/>
      <c r="F24" s="16"/>
    </row>
    <row r="25" spans="1:6" s="4" customFormat="1" ht="39" thickBot="1" x14ac:dyDescent="0.25">
      <c r="A25" s="12" t="s">
        <v>39</v>
      </c>
      <c r="B25" s="17"/>
      <c r="C25" s="14"/>
      <c r="D25" s="15" t="s">
        <v>58</v>
      </c>
      <c r="E25" s="16"/>
      <c r="F25" s="16"/>
    </row>
    <row r="26" spans="1:6" s="4" customFormat="1" ht="26.25" thickBot="1" x14ac:dyDescent="0.25">
      <c r="A26" s="12" t="s">
        <v>142</v>
      </c>
      <c r="B26" s="17">
        <v>7000</v>
      </c>
      <c r="C26" s="14"/>
      <c r="D26" s="15" t="s">
        <v>9</v>
      </c>
      <c r="E26" s="16"/>
      <c r="F26" s="16"/>
    </row>
    <row r="27" spans="1:6" s="4" customFormat="1" ht="39" thickBot="1" x14ac:dyDescent="0.25">
      <c r="A27" s="12" t="s">
        <v>40</v>
      </c>
      <c r="B27" s="13"/>
      <c r="C27" s="14"/>
      <c r="D27" s="25" t="s">
        <v>70</v>
      </c>
      <c r="E27" s="26"/>
      <c r="F27" s="26"/>
    </row>
    <row r="28" spans="1:6" s="4" customFormat="1" ht="39" thickBot="1" x14ac:dyDescent="0.25">
      <c r="A28" s="12" t="s">
        <v>41</v>
      </c>
      <c r="B28" s="13"/>
      <c r="C28" s="14"/>
      <c r="D28" s="19" t="s">
        <v>59</v>
      </c>
      <c r="E28" s="16"/>
      <c r="F28" s="16"/>
    </row>
    <row r="29" spans="1:6" s="4" customFormat="1" ht="39" thickBot="1" x14ac:dyDescent="0.25">
      <c r="A29" s="8" t="s">
        <v>10</v>
      </c>
      <c r="B29" s="9">
        <f>B30+B31</f>
        <v>0</v>
      </c>
      <c r="C29" s="9">
        <f>C30+C31</f>
        <v>0</v>
      </c>
      <c r="D29" s="19" t="s">
        <v>59</v>
      </c>
      <c r="E29" s="16"/>
      <c r="F29" s="16"/>
    </row>
    <row r="30" spans="1:6" s="4" customFormat="1" ht="39" thickBot="1" x14ac:dyDescent="0.25">
      <c r="A30" s="12" t="s">
        <v>42</v>
      </c>
      <c r="B30" s="17"/>
      <c r="C30" s="14"/>
      <c r="D30" s="19" t="s">
        <v>59</v>
      </c>
      <c r="E30" s="16"/>
      <c r="F30" s="16"/>
    </row>
    <row r="31" spans="1:6" s="4" customFormat="1" ht="39" thickBot="1" x14ac:dyDescent="0.25">
      <c r="A31" s="12" t="s">
        <v>11</v>
      </c>
      <c r="B31" s="13"/>
      <c r="C31" s="14"/>
      <c r="D31" s="19" t="s">
        <v>59</v>
      </c>
      <c r="E31" s="16"/>
      <c r="F31" s="16"/>
    </row>
    <row r="32" spans="1:6" s="4" customFormat="1" ht="39" thickBot="1" x14ac:dyDescent="0.25">
      <c r="A32" s="8" t="s">
        <v>12</v>
      </c>
      <c r="B32" s="9">
        <f>B33+B34+B35</f>
        <v>16900</v>
      </c>
      <c r="C32" s="9">
        <f>C33+C34+C35</f>
        <v>0</v>
      </c>
      <c r="D32" s="19" t="s">
        <v>59</v>
      </c>
      <c r="E32" s="16"/>
      <c r="F32" s="16"/>
    </row>
    <row r="33" spans="1:6" s="4" customFormat="1" ht="39" thickBot="1" x14ac:dyDescent="0.25">
      <c r="A33" s="12" t="s">
        <v>43</v>
      </c>
      <c r="B33" s="17">
        <v>12100</v>
      </c>
      <c r="C33" s="14"/>
      <c r="D33" s="19" t="s">
        <v>59</v>
      </c>
      <c r="E33" s="16"/>
      <c r="F33" s="16"/>
    </row>
    <row r="34" spans="1:6" s="4" customFormat="1" ht="26.25" thickBot="1" x14ac:dyDescent="0.25">
      <c r="A34" s="12" t="s">
        <v>44</v>
      </c>
      <c r="B34" s="17">
        <v>4800</v>
      </c>
      <c r="C34" s="14"/>
      <c r="D34" s="10" t="s">
        <v>13</v>
      </c>
      <c r="E34" s="11"/>
      <c r="F34" s="11"/>
    </row>
    <row r="35" spans="1:6" s="4" customFormat="1" ht="26.25" thickBot="1" x14ac:dyDescent="0.25">
      <c r="A35" s="12" t="s">
        <v>45</v>
      </c>
      <c r="B35" s="17"/>
      <c r="C35" s="14"/>
      <c r="D35" s="15" t="s">
        <v>60</v>
      </c>
      <c r="E35" s="16"/>
      <c r="F35" s="16"/>
    </row>
    <row r="36" spans="1:6" s="4" customFormat="1" ht="39" thickBot="1" x14ac:dyDescent="0.25">
      <c r="A36" s="8" t="s">
        <v>74</v>
      </c>
      <c r="B36" s="24"/>
      <c r="C36" s="20"/>
      <c r="D36" s="10" t="s">
        <v>14</v>
      </c>
      <c r="E36" s="11"/>
      <c r="F36" s="11"/>
    </row>
    <row r="37" spans="1:6" s="4" customFormat="1" ht="13.5" thickBot="1" x14ac:dyDescent="0.25">
      <c r="A37" s="8" t="s">
        <v>15</v>
      </c>
      <c r="B37" s="9"/>
      <c r="C37" s="20"/>
      <c r="D37" s="10" t="s">
        <v>16</v>
      </c>
      <c r="E37" s="11"/>
      <c r="F37" s="11"/>
    </row>
    <row r="38" spans="1:6" s="4" customFormat="1" ht="39" thickBot="1" x14ac:dyDescent="0.25">
      <c r="A38" s="8" t="s">
        <v>17</v>
      </c>
      <c r="B38" s="9"/>
      <c r="C38" s="20"/>
      <c r="D38" s="10" t="s">
        <v>18</v>
      </c>
      <c r="E38" s="11"/>
      <c r="F38" s="11"/>
    </row>
    <row r="39" spans="1:6" s="4" customFormat="1" ht="39" thickBot="1" x14ac:dyDescent="0.25">
      <c r="A39" s="8" t="s">
        <v>19</v>
      </c>
      <c r="B39" s="9"/>
      <c r="C39" s="20"/>
      <c r="D39" s="10" t="s">
        <v>20</v>
      </c>
      <c r="E39" s="11"/>
      <c r="F39" s="11"/>
    </row>
    <row r="40" spans="1:6" s="4" customFormat="1" ht="26.25" thickBot="1" x14ac:dyDescent="0.25">
      <c r="A40" s="8" t="s">
        <v>21</v>
      </c>
      <c r="B40" s="9">
        <f>B10+B16+B23+B29+B32+B36+B37+B38+B39</f>
        <v>34600</v>
      </c>
      <c r="C40" s="9">
        <f>C10+C16+C23+C29+C32+C36+C37+C38+C39</f>
        <v>0</v>
      </c>
      <c r="D40" s="10" t="s">
        <v>22</v>
      </c>
      <c r="E40" s="11">
        <f>E10+E16+E34+E36+E37+E38+E39</f>
        <v>34600</v>
      </c>
      <c r="F40" s="11">
        <f>F10+F16+F34+F36+F37+F38+F39</f>
        <v>0</v>
      </c>
    </row>
    <row r="41" spans="1:6" s="4" customFormat="1" ht="26.25" thickBot="1" x14ac:dyDescent="0.25">
      <c r="A41" s="8" t="s">
        <v>23</v>
      </c>
      <c r="B41" s="9">
        <f>B42+B43+B44</f>
        <v>1014</v>
      </c>
      <c r="C41" s="9">
        <f>C42+C43+C44</f>
        <v>0</v>
      </c>
      <c r="D41" s="10" t="s">
        <v>24</v>
      </c>
      <c r="E41" s="11">
        <f>E42+E43+E44</f>
        <v>1014</v>
      </c>
      <c r="F41" s="11">
        <f>F42+F43+F44</f>
        <v>0</v>
      </c>
    </row>
    <row r="42" spans="1:6" s="4" customFormat="1" ht="26.25" thickBot="1" x14ac:dyDescent="0.25">
      <c r="A42" s="12" t="s">
        <v>47</v>
      </c>
      <c r="B42" s="13"/>
      <c r="C42" s="14"/>
      <c r="D42" s="15" t="s">
        <v>61</v>
      </c>
      <c r="E42" s="16">
        <v>1014</v>
      </c>
      <c r="F42" s="16"/>
    </row>
    <row r="43" spans="1:6" s="4" customFormat="1" ht="39" thickBot="1" x14ac:dyDescent="0.25">
      <c r="A43" s="12" t="s">
        <v>46</v>
      </c>
      <c r="B43" s="13"/>
      <c r="C43" s="14"/>
      <c r="D43" s="15" t="s">
        <v>62</v>
      </c>
      <c r="E43" s="16"/>
      <c r="F43" s="16"/>
    </row>
    <row r="44" spans="1:6" s="4" customFormat="1" ht="26.25" thickBot="1" x14ac:dyDescent="0.25">
      <c r="A44" s="12" t="s">
        <v>48</v>
      </c>
      <c r="B44" s="13">
        <v>1014</v>
      </c>
      <c r="C44" s="14"/>
      <c r="D44" s="15" t="s">
        <v>63</v>
      </c>
      <c r="E44" s="16"/>
      <c r="F44" s="16"/>
    </row>
    <row r="45" spans="1:6" s="4" customFormat="1" ht="13.5" thickBot="1" x14ac:dyDescent="0.25">
      <c r="A45" s="8" t="s">
        <v>140</v>
      </c>
      <c r="B45" s="13"/>
      <c r="C45" s="33"/>
      <c r="D45" s="10" t="s">
        <v>139</v>
      </c>
      <c r="E45" s="16"/>
      <c r="F45" s="16"/>
    </row>
    <row r="46" spans="1:6" s="4" customFormat="1" ht="13.5" thickBot="1" x14ac:dyDescent="0.25">
      <c r="A46" s="21" t="s">
        <v>25</v>
      </c>
      <c r="B46" s="22">
        <f>B40+B41+B45</f>
        <v>35614</v>
      </c>
      <c r="C46" s="22">
        <f>C40+C41+C45</f>
        <v>0</v>
      </c>
      <c r="D46" s="23" t="s">
        <v>26</v>
      </c>
      <c r="E46" s="22">
        <f>E40+E41+E45</f>
        <v>35614</v>
      </c>
      <c r="F46" s="22">
        <f>F40+F41+F45</f>
        <v>0</v>
      </c>
    </row>
    <row r="47" spans="1:6" s="4" customFormat="1" ht="12.75" x14ac:dyDescent="0.2"/>
    <row r="48" spans="1:6" s="4" customFormat="1" ht="13.5" thickBot="1" x14ac:dyDescent="0.25"/>
    <row r="49" spans="1:7" ht="15.75" thickBot="1" x14ac:dyDescent="0.3">
      <c r="A49" s="2"/>
      <c r="D49" s="27"/>
    </row>
    <row r="50" spans="1:7" ht="105.75" customHeight="1" thickTop="1" thickBot="1" x14ac:dyDescent="0.3">
      <c r="A50" s="32" t="s">
        <v>66</v>
      </c>
      <c r="B50" s="92"/>
      <c r="C50" s="93"/>
      <c r="D50" s="30" t="s">
        <v>69</v>
      </c>
      <c r="E50" s="92"/>
      <c r="F50" s="93"/>
      <c r="G50" s="29"/>
    </row>
    <row r="51" spans="1:7" ht="31.5" thickTop="1" thickBot="1" x14ac:dyDescent="0.3">
      <c r="A51" s="32" t="s">
        <v>67</v>
      </c>
      <c r="B51" s="92"/>
      <c r="C51" s="93"/>
      <c r="D51" s="31"/>
      <c r="E51" s="28"/>
      <c r="F51" s="28"/>
    </row>
    <row r="52" spans="1:7" ht="31.5" thickTop="1" thickBot="1" x14ac:dyDescent="0.3">
      <c r="A52" s="32" t="s">
        <v>68</v>
      </c>
      <c r="B52" s="94"/>
      <c r="C52" s="95"/>
      <c r="D52" s="29"/>
    </row>
    <row r="53" spans="1:7" ht="15.75" thickTop="1" x14ac:dyDescent="0.25">
      <c r="A53" s="28"/>
    </row>
  </sheetData>
  <mergeCells count="10">
    <mergeCell ref="A1:F1"/>
    <mergeCell ref="A3:F3"/>
    <mergeCell ref="A4:F4"/>
    <mergeCell ref="A6:F6"/>
    <mergeCell ref="A7:F7"/>
    <mergeCell ref="B50:C50"/>
    <mergeCell ref="B51:C51"/>
    <mergeCell ref="B52:C52"/>
    <mergeCell ref="E50:F50"/>
    <mergeCell ref="A8:F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34" workbookViewId="0">
      <selection activeCell="H43" sqref="H43"/>
    </sheetView>
  </sheetViews>
  <sheetFormatPr baseColWidth="10" defaultRowHeight="15" x14ac:dyDescent="0.25"/>
  <cols>
    <col min="1" max="1" width="24.28515625" style="1" customWidth="1"/>
    <col min="2" max="3" width="16.7109375" style="1" customWidth="1"/>
    <col min="4" max="4" width="24.28515625" style="1" customWidth="1"/>
    <col min="5" max="6" width="16.7109375" style="1" customWidth="1"/>
    <col min="7" max="16384" width="11.42578125" style="1"/>
  </cols>
  <sheetData>
    <row r="1" spans="1:6" ht="24" customHeight="1" thickBot="1" x14ac:dyDescent="0.4">
      <c r="A1" s="99" t="s">
        <v>73</v>
      </c>
      <c r="B1" s="100"/>
      <c r="C1" s="100"/>
      <c r="D1" s="100"/>
      <c r="E1" s="100"/>
      <c r="F1" s="101"/>
    </row>
    <row r="3" spans="1:6" ht="21" x14ac:dyDescent="0.35">
      <c r="A3" s="102" t="s">
        <v>75</v>
      </c>
      <c r="B3" s="103"/>
      <c r="C3" s="103"/>
      <c r="D3" s="103"/>
      <c r="E3" s="103"/>
      <c r="F3" s="103"/>
    </row>
    <row r="4" spans="1:6" ht="21" x14ac:dyDescent="0.35">
      <c r="A4" s="104" t="s">
        <v>64</v>
      </c>
      <c r="B4" s="105"/>
      <c r="C4" s="105"/>
      <c r="D4" s="105"/>
      <c r="E4" s="105"/>
      <c r="F4" s="105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106" t="s">
        <v>28</v>
      </c>
      <c r="B6" s="107"/>
      <c r="C6" s="107"/>
      <c r="D6" s="107"/>
      <c r="E6" s="107"/>
      <c r="F6" s="107"/>
    </row>
    <row r="7" spans="1:6" ht="33" customHeight="1" thickBot="1" x14ac:dyDescent="0.3">
      <c r="A7" s="106" t="s">
        <v>72</v>
      </c>
      <c r="B7" s="107"/>
      <c r="C7" s="107"/>
      <c r="D7" s="107"/>
      <c r="E7" s="107"/>
      <c r="F7" s="107"/>
    </row>
    <row r="8" spans="1:6" s="4" customFormat="1" ht="13.5" thickBot="1" x14ac:dyDescent="0.25">
      <c r="A8" s="96" t="s">
        <v>71</v>
      </c>
      <c r="B8" s="97"/>
      <c r="C8" s="97"/>
      <c r="D8" s="97"/>
      <c r="E8" s="97"/>
      <c r="F8" s="98"/>
    </row>
    <row r="9" spans="1:6" s="4" customFormat="1" ht="13.5" thickBot="1" x14ac:dyDescent="0.25">
      <c r="A9" s="5" t="s">
        <v>0</v>
      </c>
      <c r="B9" s="6" t="s">
        <v>1</v>
      </c>
      <c r="C9" s="7" t="s">
        <v>2</v>
      </c>
      <c r="D9" s="6" t="s">
        <v>3</v>
      </c>
      <c r="E9" s="6" t="s">
        <v>1</v>
      </c>
      <c r="F9" s="6" t="s">
        <v>2</v>
      </c>
    </row>
    <row r="10" spans="1:6" s="4" customFormat="1" ht="39" thickBot="1" x14ac:dyDescent="0.25">
      <c r="A10" s="8" t="s">
        <v>4</v>
      </c>
      <c r="B10" s="9">
        <v>10700</v>
      </c>
      <c r="C10" s="9">
        <f>C11+C12+C13+C14+C15</f>
        <v>0</v>
      </c>
      <c r="D10" s="10" t="s">
        <v>5</v>
      </c>
      <c r="E10" s="11">
        <f>E11+E12+E13+E14+E15</f>
        <v>1000</v>
      </c>
      <c r="F10" s="11">
        <f>F11+F12+F13+F14+F15</f>
        <v>0</v>
      </c>
    </row>
    <row r="11" spans="1:6" s="4" customFormat="1" ht="39" thickBot="1" x14ac:dyDescent="0.25">
      <c r="A11" s="12" t="s">
        <v>27</v>
      </c>
      <c r="B11" s="13">
        <v>9000</v>
      </c>
      <c r="C11" s="14"/>
      <c r="D11" s="15" t="s">
        <v>49</v>
      </c>
      <c r="E11" s="16"/>
      <c r="F11" s="16"/>
    </row>
    <row r="12" spans="1:6" s="4" customFormat="1" ht="39" thickBot="1" x14ac:dyDescent="0.25">
      <c r="A12" s="12" t="s">
        <v>29</v>
      </c>
      <c r="B12" s="13"/>
      <c r="C12" s="14"/>
      <c r="D12" s="15" t="s">
        <v>50</v>
      </c>
      <c r="E12" s="16"/>
      <c r="F12" s="16"/>
    </row>
    <row r="13" spans="1:6" s="4" customFormat="1" ht="39" thickBot="1" x14ac:dyDescent="0.25">
      <c r="A13" s="12" t="s">
        <v>30</v>
      </c>
      <c r="B13" s="13"/>
      <c r="C13" s="14"/>
      <c r="D13" s="15" t="s">
        <v>51</v>
      </c>
      <c r="E13" s="16"/>
      <c r="F13" s="16"/>
    </row>
    <row r="14" spans="1:6" s="4" customFormat="1" ht="39" thickBot="1" x14ac:dyDescent="0.25">
      <c r="A14" s="12" t="s">
        <v>31</v>
      </c>
      <c r="B14" s="17">
        <v>700</v>
      </c>
      <c r="C14" s="14"/>
      <c r="D14" s="15" t="s">
        <v>141</v>
      </c>
      <c r="E14" s="16">
        <v>1000</v>
      </c>
      <c r="F14" s="16"/>
    </row>
    <row r="15" spans="1:6" s="4" customFormat="1" ht="26.25" thickBot="1" x14ac:dyDescent="0.25">
      <c r="A15" s="12" t="s">
        <v>143</v>
      </c>
      <c r="B15" s="13">
        <v>1000</v>
      </c>
      <c r="C15" s="14"/>
      <c r="D15" s="15"/>
      <c r="E15" s="16"/>
      <c r="F15" s="16"/>
    </row>
    <row r="16" spans="1:6" s="4" customFormat="1" ht="26.25" thickBot="1" x14ac:dyDescent="0.25">
      <c r="A16" s="8" t="s">
        <v>6</v>
      </c>
      <c r="B16" s="9">
        <f>B17+B18+B19+B20+B21+B22</f>
        <v>0</v>
      </c>
      <c r="C16" s="9">
        <f>C17+C18+C19+C20+C21+C22</f>
        <v>0</v>
      </c>
      <c r="D16" s="10" t="s">
        <v>7</v>
      </c>
      <c r="E16" s="11">
        <f>E17+E18+E19+E20+E21+E22+E23+E24+E25+E26+E27+E28+E29+E30+E31+E32+E33</f>
        <v>33600</v>
      </c>
      <c r="F16" s="11">
        <f>F17+F18+F19+F20+F21+F22+F23+F24+F25+F26+F27+F28+F29+F30+F31+F32+F33</f>
        <v>0</v>
      </c>
    </row>
    <row r="17" spans="1:6" s="4" customFormat="1" ht="26.25" thickBot="1" x14ac:dyDescent="0.25">
      <c r="A17" s="12" t="s">
        <v>32</v>
      </c>
      <c r="B17" s="13"/>
      <c r="C17" s="14"/>
      <c r="D17" s="25"/>
      <c r="E17" s="26"/>
      <c r="F17" s="26"/>
    </row>
    <row r="18" spans="1:6" s="4" customFormat="1" ht="64.5" thickBot="1" x14ac:dyDescent="0.25">
      <c r="A18" s="12" t="s">
        <v>33</v>
      </c>
      <c r="B18" s="17"/>
      <c r="C18" s="14"/>
      <c r="D18" s="15" t="s">
        <v>52</v>
      </c>
      <c r="E18" s="16"/>
      <c r="F18" s="16"/>
    </row>
    <row r="19" spans="1:6" s="4" customFormat="1" ht="51.75" thickBot="1" x14ac:dyDescent="0.25">
      <c r="A19" s="12" t="s">
        <v>34</v>
      </c>
      <c r="B19" s="13"/>
      <c r="C19" s="14"/>
      <c r="D19" s="15" t="s">
        <v>53</v>
      </c>
      <c r="E19" s="16">
        <v>21600</v>
      </c>
      <c r="F19" s="16"/>
    </row>
    <row r="20" spans="1:6" s="4" customFormat="1" ht="39" thickBot="1" x14ac:dyDescent="0.25">
      <c r="A20" s="12" t="s">
        <v>35</v>
      </c>
      <c r="B20" s="13"/>
      <c r="C20" s="14"/>
      <c r="D20" s="25" t="s">
        <v>54</v>
      </c>
      <c r="E20" s="26">
        <v>12000</v>
      </c>
      <c r="F20" s="26"/>
    </row>
    <row r="21" spans="1:6" s="4" customFormat="1" ht="39" thickBot="1" x14ac:dyDescent="0.25">
      <c r="A21" s="12" t="s">
        <v>36</v>
      </c>
      <c r="B21" s="13"/>
      <c r="C21" s="14"/>
      <c r="D21" s="15" t="s">
        <v>55</v>
      </c>
      <c r="E21" s="16"/>
      <c r="F21" s="16"/>
    </row>
    <row r="22" spans="1:6" s="4" customFormat="1" ht="39" thickBot="1" x14ac:dyDescent="0.25">
      <c r="A22" s="12" t="s">
        <v>37</v>
      </c>
      <c r="B22" s="13"/>
      <c r="C22" s="14"/>
      <c r="D22" s="15" t="s">
        <v>65</v>
      </c>
      <c r="E22" s="16"/>
      <c r="F22" s="16"/>
    </row>
    <row r="23" spans="1:6" s="4" customFormat="1" ht="39" thickBot="1" x14ac:dyDescent="0.25">
      <c r="A23" s="8" t="s">
        <v>8</v>
      </c>
      <c r="B23" s="9">
        <v>7000</v>
      </c>
      <c r="C23" s="9">
        <f>C24+C25+C26+C27+C28</f>
        <v>0</v>
      </c>
      <c r="D23" s="15" t="s">
        <v>56</v>
      </c>
      <c r="E23" s="18"/>
      <c r="F23" s="16"/>
    </row>
    <row r="24" spans="1:6" s="4" customFormat="1" ht="39" thickBot="1" x14ac:dyDescent="0.25">
      <c r="A24" s="12" t="s">
        <v>38</v>
      </c>
      <c r="B24" s="17"/>
      <c r="C24" s="14"/>
      <c r="D24" s="15" t="s">
        <v>57</v>
      </c>
      <c r="E24" s="16"/>
      <c r="F24" s="16"/>
    </row>
    <row r="25" spans="1:6" s="4" customFormat="1" ht="39" thickBot="1" x14ac:dyDescent="0.25">
      <c r="A25" s="12" t="s">
        <v>39</v>
      </c>
      <c r="B25" s="17"/>
      <c r="C25" s="14"/>
      <c r="D25" s="15" t="s">
        <v>58</v>
      </c>
      <c r="E25" s="16"/>
      <c r="F25" s="16"/>
    </row>
    <row r="26" spans="1:6" s="4" customFormat="1" ht="26.25" thickBot="1" x14ac:dyDescent="0.25">
      <c r="A26" s="12" t="s">
        <v>142</v>
      </c>
      <c r="B26" s="17">
        <v>7000</v>
      </c>
      <c r="C26" s="14"/>
      <c r="D26" s="15" t="s">
        <v>9</v>
      </c>
      <c r="E26" s="16"/>
      <c r="F26" s="16"/>
    </row>
    <row r="27" spans="1:6" s="4" customFormat="1" ht="39" thickBot="1" x14ac:dyDescent="0.25">
      <c r="A27" s="12" t="s">
        <v>40</v>
      </c>
      <c r="B27" s="13"/>
      <c r="C27" s="14"/>
      <c r="D27" s="25" t="s">
        <v>70</v>
      </c>
      <c r="E27" s="26"/>
      <c r="F27" s="26"/>
    </row>
    <row r="28" spans="1:6" s="4" customFormat="1" ht="39" thickBot="1" x14ac:dyDescent="0.25">
      <c r="A28" s="12" t="s">
        <v>41</v>
      </c>
      <c r="B28" s="13"/>
      <c r="C28" s="14"/>
      <c r="D28" s="19" t="s">
        <v>59</v>
      </c>
      <c r="E28" s="16"/>
      <c r="F28" s="16"/>
    </row>
    <row r="29" spans="1:6" s="4" customFormat="1" ht="39" thickBot="1" x14ac:dyDescent="0.25">
      <c r="A29" s="8" t="s">
        <v>10</v>
      </c>
      <c r="B29" s="9">
        <f>B30+B31</f>
        <v>0</v>
      </c>
      <c r="C29" s="9">
        <f>C30+C31</f>
        <v>0</v>
      </c>
      <c r="D29" s="19" t="s">
        <v>59</v>
      </c>
      <c r="E29" s="16"/>
      <c r="F29" s="16"/>
    </row>
    <row r="30" spans="1:6" s="4" customFormat="1" ht="39" thickBot="1" x14ac:dyDescent="0.25">
      <c r="A30" s="12" t="s">
        <v>42</v>
      </c>
      <c r="B30" s="17"/>
      <c r="C30" s="14"/>
      <c r="D30" s="19" t="s">
        <v>59</v>
      </c>
      <c r="E30" s="16"/>
      <c r="F30" s="16"/>
    </row>
    <row r="31" spans="1:6" s="4" customFormat="1" ht="39" thickBot="1" x14ac:dyDescent="0.25">
      <c r="A31" s="12" t="s">
        <v>11</v>
      </c>
      <c r="B31" s="13"/>
      <c r="C31" s="14"/>
      <c r="D31" s="19" t="s">
        <v>59</v>
      </c>
      <c r="E31" s="16"/>
      <c r="F31" s="16"/>
    </row>
    <row r="32" spans="1:6" s="4" customFormat="1" ht="39" thickBot="1" x14ac:dyDescent="0.25">
      <c r="A32" s="8" t="s">
        <v>12</v>
      </c>
      <c r="B32" s="9">
        <f>B33+B34+B35</f>
        <v>16900</v>
      </c>
      <c r="C32" s="9">
        <f>C33+C34+C35</f>
        <v>0</v>
      </c>
      <c r="D32" s="19" t="s">
        <v>59</v>
      </c>
      <c r="E32" s="16"/>
      <c r="F32" s="16"/>
    </row>
    <row r="33" spans="1:6" s="4" customFormat="1" ht="39" thickBot="1" x14ac:dyDescent="0.25">
      <c r="A33" s="12" t="s">
        <v>43</v>
      </c>
      <c r="B33" s="17">
        <v>12100</v>
      </c>
      <c r="C33" s="14"/>
      <c r="D33" s="19" t="s">
        <v>59</v>
      </c>
      <c r="E33" s="16"/>
      <c r="F33" s="16"/>
    </row>
    <row r="34" spans="1:6" s="4" customFormat="1" ht="26.25" thickBot="1" x14ac:dyDescent="0.25">
      <c r="A34" s="12" t="s">
        <v>44</v>
      </c>
      <c r="B34" s="17">
        <v>4800</v>
      </c>
      <c r="C34" s="14"/>
      <c r="D34" s="10" t="s">
        <v>13</v>
      </c>
      <c r="E34" s="11"/>
      <c r="F34" s="11"/>
    </row>
    <row r="35" spans="1:6" s="4" customFormat="1" ht="26.25" thickBot="1" x14ac:dyDescent="0.25">
      <c r="A35" s="12" t="s">
        <v>45</v>
      </c>
      <c r="B35" s="17"/>
      <c r="C35" s="14"/>
      <c r="D35" s="15" t="s">
        <v>60</v>
      </c>
      <c r="E35" s="16"/>
      <c r="F35" s="16"/>
    </row>
    <row r="36" spans="1:6" s="4" customFormat="1" ht="39" thickBot="1" x14ac:dyDescent="0.25">
      <c r="A36" s="8" t="s">
        <v>74</v>
      </c>
      <c r="B36" s="24"/>
      <c r="C36" s="20"/>
      <c r="D36" s="10" t="s">
        <v>14</v>
      </c>
      <c r="E36" s="11"/>
      <c r="F36" s="11"/>
    </row>
    <row r="37" spans="1:6" s="4" customFormat="1" ht="13.5" thickBot="1" x14ac:dyDescent="0.25">
      <c r="A37" s="8" t="s">
        <v>15</v>
      </c>
      <c r="B37" s="9"/>
      <c r="C37" s="20"/>
      <c r="D37" s="10" t="s">
        <v>16</v>
      </c>
      <c r="E37" s="11"/>
      <c r="F37" s="11"/>
    </row>
    <row r="38" spans="1:6" s="4" customFormat="1" ht="39" thickBot="1" x14ac:dyDescent="0.25">
      <c r="A38" s="8" t="s">
        <v>17</v>
      </c>
      <c r="B38" s="9"/>
      <c r="C38" s="20"/>
      <c r="D38" s="10" t="s">
        <v>18</v>
      </c>
      <c r="E38" s="11"/>
      <c r="F38" s="11"/>
    </row>
    <row r="39" spans="1:6" s="4" customFormat="1" ht="39" thickBot="1" x14ac:dyDescent="0.25">
      <c r="A39" s="8" t="s">
        <v>19</v>
      </c>
      <c r="B39" s="9"/>
      <c r="C39" s="20"/>
      <c r="D39" s="10" t="s">
        <v>20</v>
      </c>
      <c r="E39" s="11"/>
      <c r="F39" s="11"/>
    </row>
    <row r="40" spans="1:6" s="4" customFormat="1" ht="26.25" thickBot="1" x14ac:dyDescent="0.25">
      <c r="A40" s="8" t="s">
        <v>21</v>
      </c>
      <c r="B40" s="9">
        <f>B10+B16+B23+B29+B32+B36+B37+B38+B39</f>
        <v>34600</v>
      </c>
      <c r="C40" s="9">
        <f>C10+C16+C23+C29+C32+C36+C37+C38+C39</f>
        <v>0</v>
      </c>
      <c r="D40" s="10" t="s">
        <v>22</v>
      </c>
      <c r="E40" s="11">
        <f>E10+E16+E34+E36+E37+E38+E39</f>
        <v>34600</v>
      </c>
      <c r="F40" s="11">
        <f>F10+F16+F34+F36+F37+F38+F39</f>
        <v>0</v>
      </c>
    </row>
    <row r="41" spans="1:6" s="4" customFormat="1" ht="26.25" thickBot="1" x14ac:dyDescent="0.25">
      <c r="A41" s="8" t="s">
        <v>23</v>
      </c>
      <c r="B41" s="9">
        <f>B42+B43+B44</f>
        <v>1014</v>
      </c>
      <c r="C41" s="9">
        <f>C42+C43+C44</f>
        <v>0</v>
      </c>
      <c r="D41" s="10" t="s">
        <v>24</v>
      </c>
      <c r="E41" s="11">
        <f>E42+E43+E44</f>
        <v>1014</v>
      </c>
      <c r="F41" s="11">
        <f>F42+F43+F44</f>
        <v>0</v>
      </c>
    </row>
    <row r="42" spans="1:6" s="4" customFormat="1" ht="26.25" thickBot="1" x14ac:dyDescent="0.25">
      <c r="A42" s="12" t="s">
        <v>47</v>
      </c>
      <c r="B42" s="13"/>
      <c r="C42" s="14"/>
      <c r="D42" s="15" t="s">
        <v>61</v>
      </c>
      <c r="E42" s="16">
        <v>1014</v>
      </c>
      <c r="F42" s="16"/>
    </row>
    <row r="43" spans="1:6" s="4" customFormat="1" ht="39" thickBot="1" x14ac:dyDescent="0.25">
      <c r="A43" s="12" t="s">
        <v>46</v>
      </c>
      <c r="B43" s="13"/>
      <c r="C43" s="14"/>
      <c r="D43" s="15" t="s">
        <v>62</v>
      </c>
      <c r="E43" s="16"/>
      <c r="F43" s="16"/>
    </row>
    <row r="44" spans="1:6" s="4" customFormat="1" ht="26.25" thickBot="1" x14ac:dyDescent="0.25">
      <c r="A44" s="12" t="s">
        <v>48</v>
      </c>
      <c r="B44" s="13">
        <v>1014</v>
      </c>
      <c r="C44" s="14"/>
      <c r="D44" s="15" t="s">
        <v>63</v>
      </c>
      <c r="E44" s="16"/>
      <c r="F44" s="16"/>
    </row>
    <row r="45" spans="1:6" s="4" customFormat="1" ht="13.5" thickBot="1" x14ac:dyDescent="0.25">
      <c r="A45" s="8" t="s">
        <v>140</v>
      </c>
      <c r="B45" s="13"/>
      <c r="C45" s="33"/>
      <c r="D45" s="10" t="s">
        <v>139</v>
      </c>
      <c r="E45" s="16"/>
      <c r="F45" s="16"/>
    </row>
    <row r="46" spans="1:6" s="4" customFormat="1" ht="13.5" thickBot="1" x14ac:dyDescent="0.25">
      <c r="A46" s="21" t="s">
        <v>25</v>
      </c>
      <c r="B46" s="22">
        <f>B40+B41+B45</f>
        <v>35614</v>
      </c>
      <c r="C46" s="22">
        <f>C40+C41+C45</f>
        <v>0</v>
      </c>
      <c r="D46" s="23" t="s">
        <v>26</v>
      </c>
      <c r="E46" s="22">
        <f>E40+E41+E45</f>
        <v>35614</v>
      </c>
      <c r="F46" s="22">
        <f>F40+F41+F45</f>
        <v>0</v>
      </c>
    </row>
    <row r="47" spans="1:6" ht="15.75" thickBot="1" x14ac:dyDescent="0.3">
      <c r="A47" s="2"/>
      <c r="D47" s="27"/>
    </row>
    <row r="48" spans="1:6" ht="15.75" thickTop="1" x14ac:dyDescent="0.25">
      <c r="A48" s="2"/>
      <c r="D48" s="91"/>
    </row>
    <row r="49" spans="1:7" ht="15.75" thickBot="1" x14ac:dyDescent="0.3">
      <c r="A49" s="2"/>
      <c r="D49" s="91"/>
    </row>
    <row r="50" spans="1:7" ht="105.75" customHeight="1" thickTop="1" thickBot="1" x14ac:dyDescent="0.3">
      <c r="A50" s="32" t="s">
        <v>66</v>
      </c>
      <c r="B50" s="92"/>
      <c r="C50" s="93"/>
      <c r="D50" s="30" t="s">
        <v>69</v>
      </c>
      <c r="E50" s="92"/>
      <c r="F50" s="93"/>
      <c r="G50" s="29"/>
    </row>
    <row r="51" spans="1:7" ht="31.5" thickTop="1" thickBot="1" x14ac:dyDescent="0.3">
      <c r="A51" s="32" t="s">
        <v>67</v>
      </c>
      <c r="B51" s="92"/>
      <c r="C51" s="93"/>
      <c r="D51" s="31"/>
      <c r="E51" s="28"/>
      <c r="F51" s="28"/>
    </row>
    <row r="52" spans="1:7" ht="31.5" thickTop="1" thickBot="1" x14ac:dyDescent="0.3">
      <c r="A52" s="32" t="s">
        <v>68</v>
      </c>
      <c r="B52" s="94"/>
      <c r="C52" s="95"/>
      <c r="D52" s="29"/>
    </row>
    <row r="53" spans="1:7" ht="15.75" thickTop="1" x14ac:dyDescent="0.25">
      <c r="A53" s="28"/>
    </row>
  </sheetData>
  <mergeCells count="10">
    <mergeCell ref="B50:C50"/>
    <mergeCell ref="E50:F50"/>
    <mergeCell ref="B51:C51"/>
    <mergeCell ref="B52:C52"/>
    <mergeCell ref="A1:F1"/>
    <mergeCell ref="A3:F3"/>
    <mergeCell ref="A4:F4"/>
    <mergeCell ref="A6:F6"/>
    <mergeCell ref="A7:F7"/>
    <mergeCell ref="A8:F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61"/>
  <sheetViews>
    <sheetView tabSelected="1" topLeftCell="A13" workbookViewId="0">
      <selection activeCell="M14" sqref="M14"/>
    </sheetView>
  </sheetViews>
  <sheetFormatPr baseColWidth="10" defaultColWidth="11.42578125" defaultRowHeight="12.75" outlineLevelRow="1" outlineLevelCol="1" x14ac:dyDescent="0.2"/>
  <cols>
    <col min="1" max="1" width="2.42578125" style="34" customWidth="1"/>
    <col min="2" max="2" width="3.42578125" style="34" customWidth="1"/>
    <col min="3" max="3" width="39.7109375" style="40" customWidth="1"/>
    <col min="4" max="4" width="14.28515625" style="34" customWidth="1"/>
    <col min="5" max="5" width="11" style="34" hidden="1" customWidth="1" outlineLevel="1"/>
    <col min="6" max="6" width="11.42578125" style="34" hidden="1" customWidth="1" outlineLevel="1"/>
    <col min="7" max="7" width="14.5703125" style="34" customWidth="1" collapsed="1"/>
    <col min="8" max="9" width="11.42578125" style="34" hidden="1" customWidth="1" outlineLevel="1"/>
    <col min="10" max="10" width="11.42578125" style="34" collapsed="1"/>
    <col min="11" max="20" width="11.42578125" style="34"/>
    <col min="21" max="16384" width="11.42578125" style="40"/>
  </cols>
  <sheetData>
    <row r="1" spans="1:24" s="34" customFormat="1" x14ac:dyDescent="0.2"/>
    <row r="2" spans="1:24" s="34" customFormat="1" ht="20.25" x14ac:dyDescent="0.2">
      <c r="C2" s="35" t="s">
        <v>78</v>
      </c>
    </row>
    <row r="3" spans="1:24" s="34" customFormat="1" x14ac:dyDescent="0.2">
      <c r="C3" s="36" t="s">
        <v>79</v>
      </c>
      <c r="D3" s="37" t="s">
        <v>80</v>
      </c>
      <c r="E3" s="37"/>
      <c r="F3" s="37"/>
      <c r="G3" s="37" t="s">
        <v>81</v>
      </c>
    </row>
    <row r="4" spans="1:24" x14ac:dyDescent="0.2">
      <c r="C4" s="38" t="s">
        <v>82</v>
      </c>
      <c r="D4" s="39" t="s">
        <v>138</v>
      </c>
      <c r="E4" s="39" t="e">
        <f>'[1]COMPTE DE RESULTAT'!D5</f>
        <v>#VALUE!</v>
      </c>
      <c r="F4" s="39" t="e">
        <f>'[1]COMPTE DE RESULTAT'!E5</f>
        <v>#VALUE!</v>
      </c>
      <c r="G4" s="39" t="s">
        <v>138</v>
      </c>
      <c r="H4" s="39" t="e">
        <f>'[1]COMPTE DE RESULTAT'!G5</f>
        <v>#VALUE!</v>
      </c>
      <c r="I4" s="39" t="e">
        <f>'[1]COMPTE DE RESULTAT'!H5</f>
        <v>#VALUE!</v>
      </c>
      <c r="U4" s="34"/>
      <c r="V4" s="34"/>
      <c r="W4" s="34"/>
      <c r="X4" s="34"/>
    </row>
    <row r="5" spans="1:24" ht="15" customHeight="1" x14ac:dyDescent="0.2">
      <c r="C5" s="41" t="s">
        <v>83</v>
      </c>
      <c r="D5" s="42"/>
      <c r="E5" s="42">
        <f t="shared" ref="E5:F5" si="0">E6+E11+E16</f>
        <v>0</v>
      </c>
      <c r="F5" s="42">
        <f t="shared" si="0"/>
        <v>0</v>
      </c>
      <c r="G5" s="42"/>
      <c r="H5" s="42">
        <f t="shared" ref="H5:I5" si="1">H6+H11+H16</f>
        <v>0</v>
      </c>
      <c r="I5" s="42">
        <f t="shared" si="1"/>
        <v>0</v>
      </c>
      <c r="J5" s="43"/>
      <c r="U5" s="34"/>
      <c r="V5" s="34"/>
      <c r="W5" s="34"/>
      <c r="X5" s="34"/>
    </row>
    <row r="6" spans="1:24" s="48" customFormat="1" ht="15" customHeight="1" x14ac:dyDescent="0.2">
      <c r="A6" s="44"/>
      <c r="B6" s="44"/>
      <c r="C6" s="45" t="s">
        <v>84</v>
      </c>
      <c r="D6" s="46"/>
      <c r="E6" s="46">
        <f t="shared" ref="E6:I6" si="2">SUM(E7:E10)</f>
        <v>0</v>
      </c>
      <c r="F6" s="46">
        <f t="shared" si="2"/>
        <v>0</v>
      </c>
      <c r="G6" s="46"/>
      <c r="H6" s="46">
        <f t="shared" si="2"/>
        <v>0</v>
      </c>
      <c r="I6" s="46">
        <f t="shared" si="2"/>
        <v>0</v>
      </c>
      <c r="J6" s="47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 outlineLevel="1" x14ac:dyDescent="0.2">
      <c r="C7" s="49" t="s">
        <v>85</v>
      </c>
      <c r="D7" s="50"/>
      <c r="E7" s="50"/>
      <c r="F7" s="50"/>
      <c r="G7" s="50"/>
      <c r="H7" s="50"/>
      <c r="I7" s="50"/>
      <c r="J7" s="43"/>
      <c r="U7" s="34"/>
      <c r="V7" s="34"/>
      <c r="W7" s="34"/>
      <c r="X7" s="34"/>
    </row>
    <row r="8" spans="1:24" outlineLevel="1" x14ac:dyDescent="0.2">
      <c r="C8" s="49" t="s">
        <v>86</v>
      </c>
      <c r="D8" s="50"/>
      <c r="E8" s="50"/>
      <c r="F8" s="50"/>
      <c r="G8" s="50"/>
      <c r="H8" s="50"/>
      <c r="I8" s="50"/>
      <c r="J8" s="43"/>
      <c r="U8" s="34"/>
      <c r="V8" s="34"/>
      <c r="W8" s="34"/>
      <c r="X8" s="34"/>
    </row>
    <row r="9" spans="1:24" outlineLevel="1" x14ac:dyDescent="0.2">
      <c r="C9" s="49" t="s">
        <v>87</v>
      </c>
      <c r="D9" s="50"/>
      <c r="E9" s="50"/>
      <c r="F9" s="50"/>
      <c r="G9" s="50"/>
      <c r="H9" s="50"/>
      <c r="I9" s="50"/>
      <c r="J9" s="43"/>
      <c r="U9" s="34"/>
      <c r="V9" s="34"/>
      <c r="W9" s="34"/>
      <c r="X9" s="34"/>
    </row>
    <row r="10" spans="1:24" outlineLevel="1" x14ac:dyDescent="0.2">
      <c r="C10" s="49" t="s">
        <v>88</v>
      </c>
      <c r="D10" s="50"/>
      <c r="E10" s="50"/>
      <c r="F10" s="50"/>
      <c r="G10" s="50"/>
      <c r="H10" s="50"/>
      <c r="I10" s="50"/>
      <c r="J10" s="43"/>
      <c r="U10" s="34"/>
      <c r="V10" s="34"/>
      <c r="W10" s="34"/>
      <c r="X10" s="34"/>
    </row>
    <row r="11" spans="1:24" s="48" customFormat="1" ht="15" customHeight="1" x14ac:dyDescent="0.2">
      <c r="A11" s="44"/>
      <c r="B11" s="44"/>
      <c r="C11" s="45" t="s">
        <v>89</v>
      </c>
      <c r="D11" s="46"/>
      <c r="E11" s="46">
        <f t="shared" ref="E11:I11" si="3">SUM(E12:E14)</f>
        <v>0</v>
      </c>
      <c r="F11" s="46">
        <f t="shared" si="3"/>
        <v>0</v>
      </c>
      <c r="G11" s="46"/>
      <c r="H11" s="46">
        <f t="shared" si="3"/>
        <v>0</v>
      </c>
      <c r="I11" s="46">
        <f t="shared" si="3"/>
        <v>0</v>
      </c>
      <c r="J11" s="47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outlineLevel="1" x14ac:dyDescent="0.2">
      <c r="C12" s="49" t="s">
        <v>90</v>
      </c>
      <c r="D12" s="50">
        <v>979.96</v>
      </c>
      <c r="E12" s="50"/>
      <c r="F12" s="50"/>
      <c r="G12" s="50"/>
      <c r="H12" s="50"/>
      <c r="I12" s="50"/>
      <c r="J12" s="43"/>
      <c r="U12" s="34"/>
      <c r="V12" s="34"/>
      <c r="W12" s="34"/>
      <c r="X12" s="34"/>
    </row>
    <row r="13" spans="1:24" outlineLevel="1" x14ac:dyDescent="0.2">
      <c r="C13" s="49" t="s">
        <v>91</v>
      </c>
      <c r="D13" s="50"/>
      <c r="E13" s="50"/>
      <c r="F13" s="50"/>
      <c r="G13" s="50"/>
      <c r="H13" s="50"/>
      <c r="I13" s="50"/>
      <c r="J13" s="43"/>
      <c r="U13" s="34"/>
      <c r="V13" s="34"/>
      <c r="W13" s="34"/>
      <c r="X13" s="34"/>
    </row>
    <row r="14" spans="1:24" outlineLevel="1" x14ac:dyDescent="0.2">
      <c r="C14" s="49" t="s">
        <v>92</v>
      </c>
      <c r="D14" s="50"/>
      <c r="E14" s="50"/>
      <c r="F14" s="50"/>
      <c r="G14" s="50"/>
      <c r="H14" s="50"/>
      <c r="I14" s="50"/>
      <c r="J14" s="43"/>
      <c r="U14" s="34"/>
      <c r="V14" s="34"/>
      <c r="W14" s="34"/>
      <c r="X14" s="34"/>
    </row>
    <row r="15" spans="1:24" outlineLevel="1" x14ac:dyDescent="0.2">
      <c r="C15" s="49" t="s">
        <v>88</v>
      </c>
      <c r="D15" s="50"/>
      <c r="E15" s="50"/>
      <c r="F15" s="50"/>
      <c r="G15" s="50"/>
      <c r="H15" s="50"/>
      <c r="I15" s="50"/>
      <c r="J15" s="43"/>
      <c r="U15" s="34"/>
      <c r="V15" s="34"/>
      <c r="W15" s="34"/>
      <c r="X15" s="34"/>
    </row>
    <row r="16" spans="1:24" s="48" customFormat="1" ht="15" customHeight="1" x14ac:dyDescent="0.2">
      <c r="A16" s="44"/>
      <c r="B16" s="44"/>
      <c r="C16" s="45" t="s">
        <v>93</v>
      </c>
      <c r="D16" s="46"/>
      <c r="E16" s="46">
        <f t="shared" ref="E16:I16" si="4">SUM(E17:E18)</f>
        <v>0</v>
      </c>
      <c r="F16" s="46">
        <f t="shared" si="4"/>
        <v>0</v>
      </c>
      <c r="G16" s="46"/>
      <c r="H16" s="46">
        <f t="shared" si="4"/>
        <v>0</v>
      </c>
      <c r="I16" s="46">
        <f t="shared" si="4"/>
        <v>0</v>
      </c>
      <c r="J16" s="47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outlineLevel="1" x14ac:dyDescent="0.2">
      <c r="C17" s="49" t="s">
        <v>94</v>
      </c>
      <c r="D17" s="50"/>
      <c r="E17" s="50"/>
      <c r="F17" s="50"/>
      <c r="G17" s="50"/>
      <c r="H17" s="50"/>
      <c r="I17" s="50"/>
      <c r="J17" s="43"/>
      <c r="U17" s="34"/>
      <c r="V17" s="34"/>
      <c r="W17" s="34"/>
      <c r="X17" s="34"/>
    </row>
    <row r="18" spans="1:24" outlineLevel="1" x14ac:dyDescent="0.2">
      <c r="C18" s="49" t="s">
        <v>95</v>
      </c>
      <c r="D18" s="50"/>
      <c r="E18" s="50"/>
      <c r="F18" s="50"/>
      <c r="G18" s="50"/>
      <c r="H18" s="50"/>
      <c r="I18" s="50"/>
      <c r="J18" s="43"/>
      <c r="U18" s="34"/>
      <c r="V18" s="34"/>
      <c r="W18" s="34"/>
      <c r="X18" s="34"/>
    </row>
    <row r="19" spans="1:24" ht="15" customHeight="1" x14ac:dyDescent="0.2">
      <c r="C19" s="51" t="s">
        <v>96</v>
      </c>
      <c r="D19" s="42"/>
      <c r="E19" s="42">
        <f t="shared" ref="E19:F19" si="5">E20+E21</f>
        <v>0</v>
      </c>
      <c r="F19" s="42">
        <f t="shared" si="5"/>
        <v>0</v>
      </c>
      <c r="G19" s="42"/>
      <c r="H19" s="42">
        <f t="shared" ref="H19:I19" si="6">H20+H21</f>
        <v>0</v>
      </c>
      <c r="I19" s="42">
        <f t="shared" si="6"/>
        <v>0</v>
      </c>
      <c r="J19" s="43"/>
      <c r="U19" s="34"/>
      <c r="V19" s="34"/>
      <c r="W19" s="34"/>
      <c r="X19" s="34"/>
    </row>
    <row r="20" spans="1:24" outlineLevel="1" x14ac:dyDescent="0.2">
      <c r="C20" s="52" t="s">
        <v>97</v>
      </c>
      <c r="D20" s="50"/>
      <c r="E20" s="50">
        <f>SUMIFS(M52:M61,$K$52:$K$61,"=Passé")</f>
        <v>0</v>
      </c>
      <c r="F20" s="50">
        <f>SUMIFS(N52:N61,$K$52:$K$61,"=Passé")</f>
        <v>0</v>
      </c>
      <c r="G20" s="50"/>
      <c r="H20" s="50">
        <f>SUMIFS(P52:P61,$K$52:$K$61,"=Passé")</f>
        <v>0</v>
      </c>
      <c r="I20" s="50">
        <f>SUMIFS(Q52:Q61,$K$52:$K$61,"=Passé")</f>
        <v>0</v>
      </c>
      <c r="J20" s="43"/>
      <c r="U20" s="34"/>
      <c r="V20" s="34"/>
      <c r="W20" s="34"/>
      <c r="X20" s="34"/>
    </row>
    <row r="21" spans="1:24" outlineLevel="1" x14ac:dyDescent="0.2">
      <c r="C21" s="52" t="s">
        <v>98</v>
      </c>
      <c r="D21" s="53"/>
      <c r="E21" s="53">
        <f>SUMIFS(M52:M61,$K$52:$K$61,"=Prévi")</f>
        <v>0</v>
      </c>
      <c r="F21" s="53">
        <f>SUMIFS(N52:N61,$K$52:$K$61,"=Prévi")</f>
        <v>0</v>
      </c>
      <c r="G21" s="53"/>
      <c r="H21" s="53">
        <f>SUMIFS(P52:P61,$K$52:$K$61,"=Prévi")</f>
        <v>0</v>
      </c>
      <c r="I21" s="53">
        <f>SUMIFS(Q52:Q61,$K$52:$K$61,"=Prévi")</f>
        <v>0</v>
      </c>
      <c r="J21" s="43"/>
      <c r="U21" s="34"/>
      <c r="V21" s="34"/>
      <c r="W21" s="34"/>
      <c r="X21" s="34"/>
    </row>
    <row r="22" spans="1:24" outlineLevel="1" x14ac:dyDescent="0.2">
      <c r="C22" s="41" t="s">
        <v>99</v>
      </c>
      <c r="D22" s="53"/>
      <c r="E22" s="53"/>
      <c r="F22" s="53"/>
      <c r="G22" s="53"/>
      <c r="H22" s="53"/>
      <c r="I22" s="53"/>
      <c r="J22" s="43"/>
      <c r="U22" s="34"/>
      <c r="V22" s="34"/>
      <c r="W22" s="34"/>
      <c r="X22" s="34"/>
    </row>
    <row r="23" spans="1:24" ht="15" customHeight="1" x14ac:dyDescent="0.2">
      <c r="C23" s="41" t="s">
        <v>100</v>
      </c>
      <c r="D23" s="42">
        <v>980</v>
      </c>
      <c r="E23" s="42">
        <f t="shared" ref="E23:I23" si="7">+E19+E5+E22</f>
        <v>0</v>
      </c>
      <c r="F23" s="42">
        <f t="shared" si="7"/>
        <v>0</v>
      </c>
      <c r="G23" s="42"/>
      <c r="H23" s="42">
        <f t="shared" si="7"/>
        <v>0</v>
      </c>
      <c r="I23" s="42">
        <f t="shared" si="7"/>
        <v>0</v>
      </c>
      <c r="J23" s="43"/>
      <c r="U23" s="34"/>
      <c r="V23" s="34"/>
      <c r="W23" s="34"/>
      <c r="X23" s="34"/>
    </row>
    <row r="24" spans="1:24" s="48" customFormat="1" ht="18.75" customHeight="1" x14ac:dyDescent="0.2">
      <c r="A24" s="44"/>
      <c r="B24" s="44"/>
      <c r="C24" s="54"/>
      <c r="D24" s="55"/>
      <c r="E24" s="55"/>
      <c r="F24" s="55"/>
      <c r="G24" s="55"/>
      <c r="H24" s="55"/>
      <c r="I24" s="55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s="58" customFormat="1" ht="25.5" x14ac:dyDescent="0.2">
      <c r="A25" s="56"/>
      <c r="B25" s="56"/>
      <c r="C25" s="57" t="s">
        <v>101</v>
      </c>
      <c r="D25" s="39" t="str">
        <f>G25</f>
        <v>au 31/12/2024</v>
      </c>
      <c r="E25" s="39" t="e">
        <f t="shared" ref="E25:I25" si="8">E4</f>
        <v>#VALUE!</v>
      </c>
      <c r="F25" s="39" t="e">
        <f t="shared" si="8"/>
        <v>#VALUE!</v>
      </c>
      <c r="G25" s="39" t="str">
        <f t="shared" si="8"/>
        <v>au 31/12/2024</v>
      </c>
      <c r="H25" s="39" t="e">
        <f t="shared" si="8"/>
        <v>#VALUE!</v>
      </c>
      <c r="I25" s="39" t="e">
        <f t="shared" si="8"/>
        <v>#VALUE!</v>
      </c>
      <c r="J25" s="34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</row>
    <row r="26" spans="1:24" ht="15" customHeight="1" x14ac:dyDescent="0.2">
      <c r="C26" s="41" t="s">
        <v>102</v>
      </c>
      <c r="D26" s="42"/>
      <c r="E26" s="42">
        <f>E27+E29</f>
        <v>0</v>
      </c>
      <c r="F26" s="42">
        <f t="shared" ref="F26" si="9">F27+F29</f>
        <v>0</v>
      </c>
      <c r="G26" s="42"/>
      <c r="H26" s="42">
        <f>H27+H29</f>
        <v>0</v>
      </c>
      <c r="I26" s="42">
        <f t="shared" ref="I26" si="10">I27+I29</f>
        <v>0</v>
      </c>
      <c r="J26" s="43"/>
      <c r="U26" s="34"/>
      <c r="V26" s="34"/>
      <c r="W26" s="34"/>
      <c r="X26" s="34"/>
    </row>
    <row r="27" spans="1:24" s="48" customFormat="1" ht="15" customHeight="1" x14ac:dyDescent="0.2">
      <c r="A27" s="44"/>
      <c r="B27" s="44"/>
      <c r="C27" s="45" t="s">
        <v>103</v>
      </c>
      <c r="D27" s="46"/>
      <c r="E27" s="46">
        <f t="shared" ref="E27:I27" si="11">SUM(E28:E28)</f>
        <v>0</v>
      </c>
      <c r="F27" s="46">
        <f t="shared" si="11"/>
        <v>0</v>
      </c>
      <c r="G27" s="46"/>
      <c r="H27" s="46">
        <f t="shared" si="11"/>
        <v>0</v>
      </c>
      <c r="I27" s="46">
        <f t="shared" si="11"/>
        <v>0</v>
      </c>
      <c r="J27" s="47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 outlineLevel="1" x14ac:dyDescent="0.2">
      <c r="C28" s="49" t="s">
        <v>104</v>
      </c>
      <c r="D28" s="53"/>
      <c r="E28" s="53"/>
      <c r="F28" s="53"/>
      <c r="G28" s="53"/>
      <c r="H28" s="53"/>
      <c r="I28" s="53"/>
      <c r="L28" s="40"/>
      <c r="U28" s="34"/>
      <c r="V28" s="34"/>
      <c r="W28" s="34"/>
      <c r="X28" s="34"/>
    </row>
    <row r="29" spans="1:24" s="48" customFormat="1" ht="15" customHeight="1" x14ac:dyDescent="0.2">
      <c r="A29" s="44"/>
      <c r="B29" s="44"/>
      <c r="C29" s="45" t="s">
        <v>105</v>
      </c>
      <c r="D29" s="46"/>
      <c r="E29" s="46">
        <f t="shared" ref="E29:I29" si="12">SUM(E30:E31)</f>
        <v>0</v>
      </c>
      <c r="F29" s="46">
        <f t="shared" si="12"/>
        <v>0</v>
      </c>
      <c r="G29" s="46"/>
      <c r="H29" s="46">
        <f t="shared" si="12"/>
        <v>0</v>
      </c>
      <c r="I29" s="46">
        <f t="shared" si="12"/>
        <v>0</v>
      </c>
      <c r="J29" s="47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outlineLevel="1" x14ac:dyDescent="0.2">
      <c r="C30" s="49" t="s">
        <v>106</v>
      </c>
      <c r="D30" s="53"/>
      <c r="E30" s="53"/>
      <c r="F30" s="53"/>
      <c r="G30" s="53"/>
      <c r="H30" s="53"/>
      <c r="I30" s="53"/>
      <c r="U30" s="34"/>
      <c r="V30" s="34"/>
      <c r="W30" s="34"/>
      <c r="X30" s="34"/>
    </row>
    <row r="31" spans="1:24" outlineLevel="1" x14ac:dyDescent="0.2">
      <c r="C31" s="49" t="s">
        <v>95</v>
      </c>
      <c r="D31" s="53"/>
      <c r="E31" s="53"/>
      <c r="F31" s="53"/>
      <c r="G31" s="53"/>
      <c r="H31" s="53"/>
      <c r="I31" s="53"/>
      <c r="U31" s="34"/>
      <c r="V31" s="34"/>
      <c r="W31" s="34"/>
      <c r="X31" s="34"/>
    </row>
    <row r="32" spans="1:24" outlineLevel="1" x14ac:dyDescent="0.2">
      <c r="C32" s="49" t="s">
        <v>87</v>
      </c>
      <c r="D32" s="53"/>
      <c r="E32" s="53"/>
      <c r="F32" s="53"/>
      <c r="G32" s="53"/>
      <c r="H32" s="53"/>
      <c r="I32" s="53"/>
      <c r="U32" s="34"/>
      <c r="V32" s="34"/>
      <c r="W32" s="34"/>
      <c r="X32" s="34"/>
    </row>
    <row r="33" spans="1:24" ht="15" customHeight="1" x14ac:dyDescent="0.2">
      <c r="C33" s="41" t="s">
        <v>107</v>
      </c>
      <c r="D33" s="42"/>
      <c r="E33" s="42">
        <f t="shared" ref="E33:I33" si="13">SUM(E34:E39)</f>
        <v>0</v>
      </c>
      <c r="F33" s="42">
        <f t="shared" si="13"/>
        <v>0</v>
      </c>
      <c r="G33" s="42"/>
      <c r="H33" s="42">
        <f t="shared" si="13"/>
        <v>0</v>
      </c>
      <c r="I33" s="42">
        <f t="shared" si="13"/>
        <v>0</v>
      </c>
      <c r="J33" s="43"/>
      <c r="U33" s="34"/>
      <c r="V33" s="34"/>
      <c r="W33" s="34"/>
      <c r="X33" s="34"/>
    </row>
    <row r="34" spans="1:24" outlineLevel="1" x14ac:dyDescent="0.2">
      <c r="C34" s="45" t="s">
        <v>108</v>
      </c>
      <c r="D34" s="53"/>
      <c r="E34" s="53"/>
      <c r="F34" s="53"/>
      <c r="G34" s="53"/>
      <c r="H34" s="53"/>
      <c r="I34" s="53"/>
      <c r="U34" s="34"/>
      <c r="V34" s="34"/>
      <c r="W34" s="34"/>
      <c r="X34" s="34"/>
    </row>
    <row r="35" spans="1:24" outlineLevel="1" x14ac:dyDescent="0.2">
      <c r="C35" s="45" t="s">
        <v>109</v>
      </c>
      <c r="D35" s="53"/>
      <c r="E35" s="53"/>
      <c r="F35" s="53"/>
      <c r="G35" s="53"/>
      <c r="H35" s="53"/>
      <c r="I35" s="53"/>
      <c r="U35" s="34"/>
      <c r="V35" s="34"/>
      <c r="W35" s="34"/>
      <c r="X35" s="34"/>
    </row>
    <row r="36" spans="1:24" outlineLevel="1" x14ac:dyDescent="0.2">
      <c r="C36" s="45" t="s">
        <v>87</v>
      </c>
      <c r="D36" s="53"/>
      <c r="E36" s="53"/>
      <c r="F36" s="53"/>
      <c r="G36" s="53"/>
      <c r="H36" s="53"/>
      <c r="I36" s="53"/>
      <c r="U36" s="34"/>
      <c r="V36" s="34"/>
      <c r="W36" s="34"/>
      <c r="X36" s="34"/>
    </row>
    <row r="37" spans="1:24" s="60" customFormat="1" outlineLevel="1" x14ac:dyDescent="0.2">
      <c r="A37" s="59"/>
      <c r="B37" s="59"/>
      <c r="C37" s="45" t="s">
        <v>88</v>
      </c>
      <c r="D37" s="53"/>
      <c r="E37" s="53"/>
      <c r="F37" s="53"/>
      <c r="G37" s="53"/>
      <c r="H37" s="53"/>
      <c r="I37" s="53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1:24" s="60" customFormat="1" outlineLevel="1" x14ac:dyDescent="0.2">
      <c r="A38" s="59"/>
      <c r="B38" s="59"/>
      <c r="C38" s="45" t="s">
        <v>110</v>
      </c>
      <c r="D38" s="53"/>
      <c r="E38" s="53"/>
      <c r="F38" s="53"/>
      <c r="G38" s="53"/>
      <c r="H38" s="53"/>
      <c r="I38" s="53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</row>
    <row r="39" spans="1:24" s="60" customFormat="1" outlineLevel="1" x14ac:dyDescent="0.2">
      <c r="A39" s="59"/>
      <c r="B39" s="59"/>
      <c r="C39" s="45" t="s">
        <v>111</v>
      </c>
      <c r="D39" s="53"/>
      <c r="E39" s="53"/>
      <c r="F39" s="53"/>
      <c r="G39" s="53"/>
      <c r="H39" s="53"/>
      <c r="I39" s="53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1:24" ht="15" customHeight="1" x14ac:dyDescent="0.2">
      <c r="C40" s="41" t="s">
        <v>112</v>
      </c>
      <c r="D40" s="42"/>
      <c r="E40" s="42"/>
      <c r="F40" s="42"/>
      <c r="G40" s="42"/>
      <c r="H40" s="42"/>
      <c r="I40" s="42"/>
      <c r="J40" s="43"/>
      <c r="U40" s="34"/>
      <c r="V40" s="34"/>
      <c r="W40" s="34"/>
      <c r="X40" s="34"/>
    </row>
    <row r="41" spans="1:24" ht="15" customHeight="1" x14ac:dyDescent="0.2">
      <c r="C41" s="41" t="s">
        <v>113</v>
      </c>
      <c r="D41" s="42"/>
      <c r="E41" s="42">
        <f>'[1]COMPTE DE RESULTAT'!D54</f>
        <v>0</v>
      </c>
      <c r="F41" s="42">
        <f>'[1]COMPTE DE RESULTAT'!E54</f>
        <v>0</v>
      </c>
      <c r="G41" s="42"/>
      <c r="H41" s="42">
        <f>'[1]COMPTE DE RESULTAT'!G54</f>
        <v>0</v>
      </c>
      <c r="I41" s="42">
        <f>'[1]COMPTE DE RESULTAT'!H54</f>
        <v>0</v>
      </c>
      <c r="J41" s="43"/>
      <c r="U41" s="34"/>
      <c r="V41" s="34"/>
      <c r="W41" s="34"/>
      <c r="X41" s="34"/>
    </row>
    <row r="42" spans="1:24" ht="15" customHeight="1" x14ac:dyDescent="0.2">
      <c r="C42" s="41" t="s">
        <v>114</v>
      </c>
      <c r="D42" s="42"/>
      <c r="E42" s="42">
        <f t="shared" ref="E42:I42" si="14">E33+E26+SUM(E40:E41)</f>
        <v>0</v>
      </c>
      <c r="F42" s="42">
        <f t="shared" si="14"/>
        <v>0</v>
      </c>
      <c r="G42" s="42"/>
      <c r="H42" s="42">
        <f t="shared" si="14"/>
        <v>0</v>
      </c>
      <c r="I42" s="42">
        <f t="shared" si="14"/>
        <v>0</v>
      </c>
      <c r="J42" s="43"/>
      <c r="U42" s="34"/>
      <c r="V42" s="34"/>
      <c r="W42" s="34"/>
      <c r="X42" s="34"/>
    </row>
    <row r="43" spans="1:24" x14ac:dyDescent="0.2">
      <c r="C43" s="54"/>
      <c r="D43" s="61"/>
      <c r="E43" s="61"/>
      <c r="F43" s="61"/>
      <c r="G43" s="61"/>
      <c r="H43" s="61"/>
      <c r="I43" s="61"/>
      <c r="U43" s="34"/>
      <c r="V43" s="34"/>
      <c r="W43" s="34"/>
      <c r="X43" s="34"/>
    </row>
    <row r="44" spans="1:24" x14ac:dyDescent="0.2">
      <c r="C44" s="49" t="s">
        <v>115</v>
      </c>
      <c r="D44" s="62"/>
      <c r="E44" s="61"/>
      <c r="F44" s="61"/>
      <c r="G44" s="62"/>
      <c r="H44" s="61"/>
      <c r="I44" s="61"/>
      <c r="U44" s="34"/>
      <c r="V44" s="34"/>
      <c r="W44" s="34"/>
      <c r="X44" s="34"/>
    </row>
    <row r="45" spans="1:24" x14ac:dyDescent="0.2">
      <c r="C45" s="63" t="s">
        <v>116</v>
      </c>
      <c r="D45" s="64"/>
      <c r="E45" s="64">
        <f t="shared" ref="E45:I45" si="15">E42-E23</f>
        <v>0</v>
      </c>
      <c r="F45" s="64">
        <f t="shared" si="15"/>
        <v>0</v>
      </c>
      <c r="G45" s="64"/>
      <c r="H45" s="64">
        <f t="shared" si="15"/>
        <v>0</v>
      </c>
      <c r="I45" s="64">
        <f t="shared" si="15"/>
        <v>0</v>
      </c>
      <c r="U45" s="34"/>
      <c r="V45" s="34"/>
      <c r="W45" s="34"/>
      <c r="X45" s="34"/>
    </row>
    <row r="46" spans="1:24" s="65" customFormat="1" x14ac:dyDescent="0.2">
      <c r="C46" s="63" t="s">
        <v>117</v>
      </c>
      <c r="D46" s="64"/>
      <c r="E46" s="64">
        <f>D46+E45</f>
        <v>0</v>
      </c>
      <c r="F46" s="64">
        <f>E46+F45</f>
        <v>0</v>
      </c>
      <c r="G46" s="64"/>
      <c r="H46" s="64">
        <f>G46+H45</f>
        <v>0</v>
      </c>
      <c r="I46" s="64">
        <f>H46+I45</f>
        <v>0</v>
      </c>
      <c r="J46" s="66"/>
    </row>
    <row r="47" spans="1:24" s="34" customFormat="1" x14ac:dyDescent="0.2"/>
    <row r="48" spans="1:24" s="34" customFormat="1" ht="20.25" hidden="1" x14ac:dyDescent="0.3">
      <c r="C48" s="67" t="s">
        <v>118</v>
      </c>
    </row>
    <row r="49" spans="2:22" s="34" customFormat="1" hidden="1" x14ac:dyDescent="0.2">
      <c r="C49" s="68"/>
      <c r="G49" s="69"/>
      <c r="H49" s="69"/>
      <c r="I49" s="69"/>
      <c r="J49" s="69"/>
    </row>
    <row r="50" spans="2:22" s="34" customFormat="1" ht="22.9" hidden="1" customHeight="1" x14ac:dyDescent="0.2">
      <c r="B50" s="108" t="s">
        <v>119</v>
      </c>
      <c r="C50" s="109"/>
      <c r="D50" s="109"/>
      <c r="E50" s="109"/>
      <c r="F50" s="109"/>
      <c r="G50" s="109"/>
      <c r="H50" s="109"/>
      <c r="I50" s="109"/>
      <c r="J50" s="109"/>
      <c r="K50" s="110" t="s">
        <v>120</v>
      </c>
      <c r="L50" s="111"/>
      <c r="M50" s="111"/>
      <c r="N50" s="111"/>
      <c r="O50" s="111"/>
      <c r="P50" s="112"/>
      <c r="Q50" s="113" t="s">
        <v>121</v>
      </c>
      <c r="R50" s="114"/>
      <c r="S50" s="114"/>
      <c r="T50" s="114"/>
      <c r="U50" s="114"/>
    </row>
    <row r="51" spans="2:22" s="34" customFormat="1" ht="13.5" hidden="1" thickBot="1" x14ac:dyDescent="0.25">
      <c r="B51" s="70" t="s">
        <v>122</v>
      </c>
      <c r="C51" s="70" t="s">
        <v>123</v>
      </c>
      <c r="D51" s="71" t="s">
        <v>124</v>
      </c>
      <c r="E51" s="71" t="s">
        <v>125</v>
      </c>
      <c r="F51" s="70" t="s">
        <v>126</v>
      </c>
      <c r="G51" s="70" t="s">
        <v>127</v>
      </c>
      <c r="H51" s="70"/>
      <c r="I51" s="70"/>
      <c r="J51" s="70"/>
      <c r="K51" s="72" t="s">
        <v>128</v>
      </c>
      <c r="L51" s="73" t="str">
        <f>D4</f>
        <v>au 31/12/2024</v>
      </c>
      <c r="M51" s="73" t="e">
        <f>E4</f>
        <v>#VALUE!</v>
      </c>
      <c r="N51" s="73" t="e">
        <f>F4</f>
        <v>#VALUE!</v>
      </c>
      <c r="O51" s="73" t="e">
        <f>#REF!</f>
        <v>#REF!</v>
      </c>
      <c r="P51" s="73" t="e">
        <f>#REF!</f>
        <v>#REF!</v>
      </c>
      <c r="Q51" s="73" t="str">
        <f>D4</f>
        <v>au 31/12/2024</v>
      </c>
      <c r="R51" s="73" t="e">
        <f>E4</f>
        <v>#VALUE!</v>
      </c>
      <c r="S51" s="74" t="e">
        <f>F4</f>
        <v>#VALUE!</v>
      </c>
      <c r="T51" s="74" t="e">
        <f>#REF!</f>
        <v>#REF!</v>
      </c>
      <c r="U51" s="74" t="e">
        <f>#REF!</f>
        <v>#REF!</v>
      </c>
    </row>
    <row r="52" spans="2:22" s="34" customFormat="1" ht="13.5" hidden="1" thickBot="1" x14ac:dyDescent="0.25">
      <c r="B52" s="75">
        <v>1</v>
      </c>
      <c r="C52" s="76" t="s">
        <v>129</v>
      </c>
      <c r="D52" s="76"/>
      <c r="E52" s="77">
        <v>43070</v>
      </c>
      <c r="F52" s="78">
        <v>3.5000000000000003E-2</v>
      </c>
      <c r="G52" s="79">
        <v>0</v>
      </c>
      <c r="H52" s="79"/>
      <c r="I52" s="79"/>
      <c r="J52" s="79"/>
      <c r="K52" s="80" t="e">
        <f>IF(E52&lt;=#REF!,"Passé","Prévi")</f>
        <v>#REF!</v>
      </c>
      <c r="L52" s="81">
        <f>[1]TA.1!C$9</f>
        <v>0</v>
      </c>
      <c r="M52" s="81">
        <f>[1]TA.1!D$9</f>
        <v>0</v>
      </c>
      <c r="N52" s="81">
        <f>[1]TA.1!E$9</f>
        <v>0</v>
      </c>
      <c r="O52" s="81">
        <f>[1]TA.1!F$9</f>
        <v>0</v>
      </c>
      <c r="P52" s="81" t="e">
        <f>[1]TA.1!G$9</f>
        <v>#REF!</v>
      </c>
      <c r="Q52" s="81">
        <f>[1]TA.1!C$10</f>
        <v>0</v>
      </c>
      <c r="R52" s="81">
        <f>[1]TA.1!D$10</f>
        <v>0</v>
      </c>
      <c r="S52" s="81">
        <f>[1]TA.1!E$10</f>
        <v>0</v>
      </c>
      <c r="T52" s="81">
        <f>[1]TA.1!F$10</f>
        <v>0</v>
      </c>
      <c r="U52" s="81" t="e">
        <f>[1]TA.1!G$10</f>
        <v>#REF!</v>
      </c>
    </row>
    <row r="53" spans="2:22" s="34" customFormat="1" ht="13.5" hidden="1" thickBot="1" x14ac:dyDescent="0.25">
      <c r="B53" s="75">
        <v>2</v>
      </c>
      <c r="C53" s="76" t="s">
        <v>130</v>
      </c>
      <c r="D53" s="76"/>
      <c r="E53" s="77">
        <v>43922</v>
      </c>
      <c r="F53" s="78">
        <v>0</v>
      </c>
      <c r="G53" s="79">
        <v>0</v>
      </c>
      <c r="H53" s="79"/>
      <c r="I53" s="79"/>
      <c r="J53" s="79"/>
      <c r="K53" s="80" t="e">
        <f>IF(E53&lt;=#REF!,"Passé","Prévi")</f>
        <v>#REF!</v>
      </c>
      <c r="L53" s="81">
        <f>[1]TA.2!C$9</f>
        <v>0</v>
      </c>
      <c r="M53" s="81">
        <f>[1]TA.2!D$9</f>
        <v>0</v>
      </c>
      <c r="N53" s="81">
        <f>[1]TA.2!E$9</f>
        <v>0</v>
      </c>
      <c r="O53" s="81">
        <f>[1]TA.2!F$9</f>
        <v>0</v>
      </c>
      <c r="P53" s="81" t="e">
        <f>[1]TA.2!G$9</f>
        <v>#REF!</v>
      </c>
      <c r="Q53" s="81">
        <f>[1]TA.2!C$10</f>
        <v>0</v>
      </c>
      <c r="R53" s="81">
        <f>[1]TA.2!D$10</f>
        <v>0</v>
      </c>
      <c r="S53" s="81">
        <f>[1]TA.2!E$10</f>
        <v>0</v>
      </c>
      <c r="T53" s="81">
        <f>[1]TA.2!F$10</f>
        <v>0</v>
      </c>
      <c r="U53" s="81" t="e">
        <f>[1]TA.2!G$10</f>
        <v>#REF!</v>
      </c>
    </row>
    <row r="54" spans="2:22" s="34" customFormat="1" ht="13.5" hidden="1" thickBot="1" x14ac:dyDescent="0.25">
      <c r="B54" s="75">
        <v>3</v>
      </c>
      <c r="C54" s="76" t="s">
        <v>131</v>
      </c>
      <c r="D54" s="76"/>
      <c r="E54" s="77">
        <v>44191</v>
      </c>
      <c r="F54" s="78">
        <v>0.02</v>
      </c>
      <c r="G54" s="79">
        <v>0</v>
      </c>
      <c r="H54" s="79"/>
      <c r="I54" s="79"/>
      <c r="J54" s="79"/>
      <c r="K54" s="80" t="e">
        <f>IF(E54&lt;=#REF!,"Passé","Prévi")</f>
        <v>#REF!</v>
      </c>
      <c r="L54" s="81">
        <f>[1]TA.3!C$9</f>
        <v>0</v>
      </c>
      <c r="M54" s="81">
        <f>[1]TA.3!D$9</f>
        <v>0</v>
      </c>
      <c r="N54" s="81">
        <f>[1]TA.3!E$9</f>
        <v>0</v>
      </c>
      <c r="O54" s="81">
        <f>[1]TA.3!F$9</f>
        <v>0</v>
      </c>
      <c r="P54" s="81" t="e">
        <f>[1]TA.3!G$9</f>
        <v>#REF!</v>
      </c>
      <c r="Q54" s="81">
        <f>[1]TA.3!C$10</f>
        <v>0</v>
      </c>
      <c r="R54" s="81">
        <f>[1]TA.3!D$10</f>
        <v>0</v>
      </c>
      <c r="S54" s="81">
        <f>[1]TA.3!E$10</f>
        <v>0</v>
      </c>
      <c r="T54" s="81">
        <f>[1]TA.3!F$10</f>
        <v>0</v>
      </c>
      <c r="U54" s="81" t="e">
        <f>[1]TA.3!G$10</f>
        <v>#REF!</v>
      </c>
    </row>
    <row r="55" spans="2:22" s="34" customFormat="1" ht="13.5" hidden="1" thickBot="1" x14ac:dyDescent="0.25">
      <c r="B55" s="75">
        <v>4</v>
      </c>
      <c r="C55" s="76" t="s">
        <v>132</v>
      </c>
      <c r="D55" s="76"/>
      <c r="E55" s="77">
        <v>44266</v>
      </c>
      <c r="F55" s="78">
        <v>2.3550000000000001E-2</v>
      </c>
      <c r="G55" s="79">
        <v>0</v>
      </c>
      <c r="H55" s="79"/>
      <c r="I55" s="79"/>
      <c r="J55" s="79"/>
      <c r="K55" s="80" t="e">
        <f>IF(E55&lt;=#REF!,"Passé","Prévi")</f>
        <v>#REF!</v>
      </c>
      <c r="L55" s="81">
        <f>[1]TA.4!C$9</f>
        <v>0</v>
      </c>
      <c r="M55" s="81">
        <f>[1]TA.4!D$9</f>
        <v>0</v>
      </c>
      <c r="N55" s="81">
        <f>[1]TA.4!E$9</f>
        <v>0</v>
      </c>
      <c r="O55" s="81">
        <f>[1]TA.4!F$9</f>
        <v>0</v>
      </c>
      <c r="P55" s="81" t="e">
        <f>[1]TA.4!G$9</f>
        <v>#REF!</v>
      </c>
      <c r="Q55" s="81">
        <f>[1]TA.4!C$10</f>
        <v>0</v>
      </c>
      <c r="R55" s="81">
        <f>[1]TA.4!D$10</f>
        <v>0</v>
      </c>
      <c r="S55" s="81">
        <f>[1]TA.4!E$10</f>
        <v>0</v>
      </c>
      <c r="T55" s="81">
        <f>[1]TA.4!F$10</f>
        <v>0</v>
      </c>
      <c r="U55" s="81" t="e">
        <f>[1]TA.4!G$10</f>
        <v>#REF!</v>
      </c>
    </row>
    <row r="56" spans="2:22" s="34" customFormat="1" ht="13.5" hidden="1" thickBot="1" x14ac:dyDescent="0.25">
      <c r="B56" s="75">
        <v>5</v>
      </c>
      <c r="C56" s="76" t="s">
        <v>109</v>
      </c>
      <c r="D56" s="76"/>
      <c r="E56" s="77">
        <v>44176</v>
      </c>
      <c r="F56" s="78">
        <v>0.02</v>
      </c>
      <c r="G56" s="79">
        <v>0</v>
      </c>
      <c r="H56" s="79"/>
      <c r="I56" s="79"/>
      <c r="J56" s="79"/>
      <c r="K56" s="80" t="e">
        <f>IF(E56&lt;=#REF!,"Passé","Prévi")</f>
        <v>#REF!</v>
      </c>
      <c r="L56" s="81">
        <f>[1]TA.5!C$9</f>
        <v>0</v>
      </c>
      <c r="M56" s="81">
        <f>[1]TA.5!D$9</f>
        <v>0</v>
      </c>
      <c r="N56" s="81">
        <f>[1]TA.5!E$9</f>
        <v>0</v>
      </c>
      <c r="O56" s="81">
        <f>[1]TA.5!F$9</f>
        <v>0</v>
      </c>
      <c r="P56" s="81" t="e">
        <f>[1]TA.5!G$9</f>
        <v>#REF!</v>
      </c>
      <c r="Q56" s="81">
        <f>[1]TA.5!C$10</f>
        <v>0</v>
      </c>
      <c r="R56" s="81">
        <f>[1]TA.5!D$10</f>
        <v>0</v>
      </c>
      <c r="S56" s="81">
        <f>[1]TA.5!E$10</f>
        <v>0</v>
      </c>
      <c r="T56" s="81">
        <f>[1]TA.5!F$10</f>
        <v>0</v>
      </c>
      <c r="U56" s="81" t="e">
        <f>[1]TA.5!G$10</f>
        <v>#REF!</v>
      </c>
    </row>
    <row r="57" spans="2:22" s="34" customFormat="1" ht="13.5" hidden="1" thickBot="1" x14ac:dyDescent="0.25">
      <c r="B57" s="75">
        <v>6</v>
      </c>
      <c r="C57" s="76" t="s">
        <v>111</v>
      </c>
      <c r="D57" s="76">
        <v>0</v>
      </c>
      <c r="E57" s="77">
        <v>42032</v>
      </c>
      <c r="F57" s="78">
        <v>0.03</v>
      </c>
      <c r="G57" s="79">
        <v>5</v>
      </c>
      <c r="H57" s="79"/>
      <c r="I57" s="79"/>
      <c r="J57" s="79"/>
      <c r="K57" s="80" t="e">
        <f>IF(E57&lt;=#REF!,"Passé","Prévi")</f>
        <v>#REF!</v>
      </c>
      <c r="L57" s="81">
        <f>[1]TA.6!C$9</f>
        <v>0</v>
      </c>
      <c r="M57" s="81">
        <f>[1]TA.6!D$9</f>
        <v>0</v>
      </c>
      <c r="N57" s="81">
        <f>[1]TA.6!E$9</f>
        <v>0</v>
      </c>
      <c r="O57" s="81">
        <f>[1]TA.6!F$9</f>
        <v>0</v>
      </c>
      <c r="P57" s="81" t="e">
        <f>[1]TA.6!G$9</f>
        <v>#REF!</v>
      </c>
      <c r="Q57" s="81">
        <f>[1]TA.6!C$10</f>
        <v>0</v>
      </c>
      <c r="R57" s="81">
        <f>[1]TA.6!D$10</f>
        <v>0</v>
      </c>
      <c r="S57" s="81">
        <f>[1]TA.6!E$10</f>
        <v>0</v>
      </c>
      <c r="T57" s="81">
        <f>[1]TA.6!F$10</f>
        <v>0</v>
      </c>
      <c r="U57" s="81" t="e">
        <f>[1]TA.6!G$10</f>
        <v>#REF!</v>
      </c>
    </row>
    <row r="58" spans="2:22" s="34" customFormat="1" ht="13.5" hidden="1" thickBot="1" x14ac:dyDescent="0.25">
      <c r="B58" s="75">
        <v>7</v>
      </c>
      <c r="C58" s="76" t="s">
        <v>133</v>
      </c>
      <c r="D58" s="76">
        <v>0</v>
      </c>
      <c r="E58" s="77">
        <v>42124</v>
      </c>
      <c r="F58" s="78">
        <v>0.02</v>
      </c>
      <c r="G58" s="79">
        <v>3</v>
      </c>
      <c r="H58" s="79"/>
      <c r="I58" s="79"/>
      <c r="J58" s="79"/>
      <c r="K58" s="80" t="e">
        <f>IF(E58&lt;=#REF!,"Passé","Prévi")</f>
        <v>#REF!</v>
      </c>
      <c r="L58" s="81">
        <f>[1]TA.7!C$9</f>
        <v>0</v>
      </c>
      <c r="M58" s="81">
        <f>[1]TA.7!D$9</f>
        <v>0</v>
      </c>
      <c r="N58" s="81">
        <f>[1]TA.7!E$9</f>
        <v>0</v>
      </c>
      <c r="O58" s="81">
        <f>[1]TA.7!F$9</f>
        <v>0</v>
      </c>
      <c r="P58" s="81" t="e">
        <f>[1]TA.7!G$9</f>
        <v>#REF!</v>
      </c>
      <c r="Q58" s="81">
        <f>[1]TA.7!C$10</f>
        <v>0</v>
      </c>
      <c r="R58" s="81">
        <f>[1]TA.7!D$10</f>
        <v>0</v>
      </c>
      <c r="S58" s="81">
        <f>[1]TA.7!E$10</f>
        <v>0</v>
      </c>
      <c r="T58" s="81">
        <f>[1]TA.7!F$10</f>
        <v>0</v>
      </c>
      <c r="U58" s="81" t="e">
        <f>[1]TA.7!G$10</f>
        <v>#REF!</v>
      </c>
    </row>
    <row r="59" spans="2:22" s="34" customFormat="1" ht="13.5" hidden="1" thickBot="1" x14ac:dyDescent="0.25">
      <c r="B59" s="75">
        <v>8</v>
      </c>
      <c r="C59" s="76" t="s">
        <v>134</v>
      </c>
      <c r="D59" s="76">
        <v>0</v>
      </c>
      <c r="E59" s="77">
        <v>43983</v>
      </c>
      <c r="F59" s="78">
        <v>4.4999999999999998E-2</v>
      </c>
      <c r="G59" s="79">
        <v>1</v>
      </c>
      <c r="H59" s="79"/>
      <c r="I59" s="79"/>
      <c r="J59" s="79"/>
      <c r="K59" s="80" t="e">
        <f>IF(E59&lt;=#REF!,"Passé","Prévi")</f>
        <v>#REF!</v>
      </c>
      <c r="L59" s="81">
        <f>[1]TA.8!C$9</f>
        <v>0</v>
      </c>
      <c r="M59" s="81">
        <f>[1]TA.8!D$9</f>
        <v>0</v>
      </c>
      <c r="N59" s="81">
        <f>[1]TA.8!E$9</f>
        <v>0</v>
      </c>
      <c r="O59" s="81">
        <f>[1]TA.8!F$9</f>
        <v>0</v>
      </c>
      <c r="P59" s="81" t="e">
        <f>[1]TA.8!G$9</f>
        <v>#REF!</v>
      </c>
      <c r="Q59" s="81">
        <f>[1]TA.8!C$10</f>
        <v>0</v>
      </c>
      <c r="R59" s="81">
        <f>[1]TA.8!D$10</f>
        <v>0</v>
      </c>
      <c r="S59" s="81">
        <f>[1]TA.8!E$10</f>
        <v>0</v>
      </c>
      <c r="T59" s="81">
        <f>[1]TA.8!F$10</f>
        <v>0</v>
      </c>
      <c r="U59" s="81" t="e">
        <f>[1]TA.8!G$10</f>
        <v>#REF!</v>
      </c>
    </row>
    <row r="60" spans="2:22" s="34" customFormat="1" ht="13.5" hidden="1" thickBot="1" x14ac:dyDescent="0.25">
      <c r="B60" s="75">
        <v>9</v>
      </c>
      <c r="C60" s="76" t="s">
        <v>135</v>
      </c>
      <c r="D60" s="76">
        <v>0</v>
      </c>
      <c r="E60" s="77">
        <v>43983</v>
      </c>
      <c r="F60" s="78">
        <f>F57</f>
        <v>0.03</v>
      </c>
      <c r="G60" s="79">
        <v>2</v>
      </c>
      <c r="H60" s="79"/>
      <c r="I60" s="79"/>
      <c r="J60" s="79"/>
      <c r="K60" s="80" t="e">
        <f>IF(E60&lt;=#REF!,"Passé","Prévi")</f>
        <v>#REF!</v>
      </c>
      <c r="L60" s="81">
        <f>[1]TA.9!C$9</f>
        <v>0</v>
      </c>
      <c r="M60" s="81">
        <f>[1]TA.9!D$9</f>
        <v>0</v>
      </c>
      <c r="N60" s="81">
        <f>[1]TA.9!E$9</f>
        <v>0</v>
      </c>
      <c r="O60" s="81">
        <f>[1]TA.9!F$9</f>
        <v>0</v>
      </c>
      <c r="P60" s="81" t="e">
        <f>[1]TA.9!G$9</f>
        <v>#REF!</v>
      </c>
      <c r="Q60" s="81">
        <f>[1]TA.9!C$10</f>
        <v>0</v>
      </c>
      <c r="R60" s="81">
        <f>[1]TA.9!D$10</f>
        <v>0</v>
      </c>
      <c r="S60" s="81">
        <f>[1]TA.9!E$10</f>
        <v>0</v>
      </c>
      <c r="T60" s="81">
        <f>[1]TA.9!F$10</f>
        <v>0</v>
      </c>
      <c r="U60" s="81" t="e">
        <f>[1]TA.9!G$10</f>
        <v>#REF!</v>
      </c>
    </row>
    <row r="61" spans="2:22" s="34" customFormat="1" ht="13.5" hidden="1" thickBot="1" x14ac:dyDescent="0.25">
      <c r="B61" s="75">
        <v>10</v>
      </c>
      <c r="C61" s="76" t="s">
        <v>136</v>
      </c>
      <c r="D61" s="76">
        <v>0</v>
      </c>
      <c r="E61" s="77">
        <v>43983</v>
      </c>
      <c r="F61" s="78">
        <v>2.5000000000000001E-2</v>
      </c>
      <c r="G61" s="79">
        <v>3</v>
      </c>
      <c r="H61" s="79"/>
      <c r="I61" s="79"/>
      <c r="J61" s="79"/>
      <c r="K61" s="80" t="e">
        <f>IF(E61&lt;=#REF!,"Passé","Prévi")</f>
        <v>#REF!</v>
      </c>
      <c r="L61" s="81">
        <f>[1]TA.10!C$9</f>
        <v>0</v>
      </c>
      <c r="M61" s="81">
        <f>[1]TA.10!D$9</f>
        <v>0</v>
      </c>
      <c r="N61" s="81">
        <f>[1]TA.10!E$9</f>
        <v>0</v>
      </c>
      <c r="O61" s="81">
        <f>[1]TA.10!F$9</f>
        <v>0</v>
      </c>
      <c r="P61" s="81" t="e">
        <f>[1]TA.10!G$9</f>
        <v>#REF!</v>
      </c>
      <c r="Q61" s="81">
        <f>[1]TA.10!C$10</f>
        <v>0</v>
      </c>
      <c r="R61" s="81">
        <f>[1]TA.10!D$10</f>
        <v>0</v>
      </c>
      <c r="S61" s="81">
        <f>[1]TA.10!E$10</f>
        <v>0</v>
      </c>
      <c r="T61" s="81">
        <f>[1]TA.10!F$10</f>
        <v>0</v>
      </c>
      <c r="U61" s="81" t="e">
        <f>[1]TA.10!G$10</f>
        <v>#REF!</v>
      </c>
    </row>
    <row r="62" spans="2:22" s="34" customFormat="1" hidden="1" x14ac:dyDescent="0.2">
      <c r="B62" s="82"/>
      <c r="C62" s="83"/>
      <c r="D62" s="82"/>
      <c r="E62" s="82"/>
      <c r="F62" s="84"/>
      <c r="G62" s="82"/>
      <c r="H62" s="82"/>
      <c r="I62" s="82"/>
      <c r="J62" s="82"/>
      <c r="K62" s="85" t="s">
        <v>137</v>
      </c>
      <c r="L62" s="86">
        <f>SUM(L52:L61)</f>
        <v>0</v>
      </c>
      <c r="M62" s="86">
        <f t="shared" ref="M62:P62" si="16">SUM(M52:M61)</f>
        <v>0</v>
      </c>
      <c r="N62" s="86">
        <f t="shared" si="16"/>
        <v>0</v>
      </c>
      <c r="O62" s="86">
        <f t="shared" si="16"/>
        <v>0</v>
      </c>
      <c r="P62" s="86" t="e">
        <f t="shared" si="16"/>
        <v>#REF!</v>
      </c>
      <c r="Q62" s="86">
        <f>SUM(Q52:Q61)</f>
        <v>0</v>
      </c>
      <c r="R62" s="86">
        <f>SUM(R52:R61)</f>
        <v>0</v>
      </c>
      <c r="S62" s="86">
        <f t="shared" ref="S62:U62" si="17">SUM(S52:S61)</f>
        <v>0</v>
      </c>
      <c r="T62" s="86">
        <f t="shared" si="17"/>
        <v>0</v>
      </c>
      <c r="U62" s="86" t="e">
        <f t="shared" si="17"/>
        <v>#REF!</v>
      </c>
    </row>
    <row r="63" spans="2:22" s="34" customFormat="1" x14ac:dyDescent="0.2">
      <c r="C63" s="65"/>
      <c r="D63" s="87"/>
      <c r="E63" s="87"/>
      <c r="F63" s="87"/>
      <c r="G63" s="87"/>
      <c r="H63" s="87"/>
      <c r="I63" s="87"/>
      <c r="J63" s="87"/>
    </row>
    <row r="64" spans="2:22" s="88" customFormat="1" x14ac:dyDescent="0.2">
      <c r="D64" s="89"/>
      <c r="E64" s="89"/>
      <c r="F64" s="89"/>
      <c r="G64" s="89"/>
      <c r="H64" s="89"/>
      <c r="I64" s="89"/>
      <c r="J64" s="89"/>
      <c r="V64" s="34"/>
    </row>
    <row r="65" spans="4:22" s="88" customFormat="1" x14ac:dyDescent="0.2">
      <c r="D65" s="89"/>
      <c r="E65" s="89"/>
      <c r="F65" s="89"/>
      <c r="G65" s="89"/>
      <c r="H65" s="89"/>
      <c r="I65" s="89"/>
      <c r="J65" s="89"/>
      <c r="V65" s="34"/>
    </row>
    <row r="66" spans="4:22" s="88" customFormat="1" x14ac:dyDescent="0.2">
      <c r="D66" s="89"/>
      <c r="E66" s="89"/>
      <c r="F66" s="89"/>
      <c r="G66" s="89"/>
      <c r="H66" s="89"/>
      <c r="I66" s="89"/>
      <c r="J66" s="89"/>
      <c r="K66" s="90"/>
      <c r="L66" s="90"/>
      <c r="M66" s="90"/>
      <c r="N66" s="90"/>
      <c r="O66" s="90"/>
      <c r="V66" s="34"/>
    </row>
    <row r="67" spans="4:22" s="88" customFormat="1" x14ac:dyDescent="0.2">
      <c r="D67" s="89"/>
      <c r="E67" s="89"/>
      <c r="F67" s="89"/>
      <c r="G67" s="89"/>
      <c r="H67" s="89"/>
      <c r="I67" s="89"/>
      <c r="J67" s="89"/>
      <c r="K67" s="90"/>
      <c r="L67" s="90"/>
      <c r="M67" s="90"/>
      <c r="N67" s="90"/>
      <c r="O67" s="90"/>
      <c r="V67" s="34"/>
    </row>
    <row r="68" spans="4:22" s="88" customFormat="1" x14ac:dyDescent="0.2">
      <c r="D68" s="89"/>
      <c r="E68" s="89"/>
      <c r="F68" s="89"/>
      <c r="G68" s="89"/>
      <c r="H68" s="89"/>
      <c r="I68" s="89"/>
      <c r="J68" s="89"/>
      <c r="K68" s="90"/>
      <c r="L68" s="90"/>
      <c r="M68" s="90"/>
      <c r="N68" s="90"/>
      <c r="O68" s="90"/>
      <c r="V68" s="34"/>
    </row>
    <row r="69" spans="4:22" s="88" customFormat="1" x14ac:dyDescent="0.2"/>
    <row r="70" spans="4:22" s="88" customFormat="1" x14ac:dyDescent="0.2"/>
    <row r="71" spans="4:22" s="88" customFormat="1" x14ac:dyDescent="0.2"/>
    <row r="72" spans="4:22" s="88" customFormat="1" x14ac:dyDescent="0.2"/>
    <row r="73" spans="4:22" s="88" customFormat="1" x14ac:dyDescent="0.2"/>
    <row r="74" spans="4:22" s="88" customFormat="1" x14ac:dyDescent="0.2"/>
    <row r="75" spans="4:22" s="88" customFormat="1" x14ac:dyDescent="0.2"/>
    <row r="76" spans="4:22" s="88" customFormat="1" x14ac:dyDescent="0.2"/>
    <row r="77" spans="4:22" s="88" customFormat="1" x14ac:dyDescent="0.2"/>
    <row r="78" spans="4:22" s="88" customFormat="1" x14ac:dyDescent="0.2"/>
    <row r="79" spans="4:22" s="88" customFormat="1" x14ac:dyDescent="0.2"/>
    <row r="80" spans="4:22" s="88" customFormat="1" x14ac:dyDescent="0.2"/>
    <row r="81" s="88" customFormat="1" x14ac:dyDescent="0.2"/>
    <row r="82" s="88" customFormat="1" x14ac:dyDescent="0.2"/>
    <row r="83" s="88" customFormat="1" x14ac:dyDescent="0.2"/>
    <row r="84" s="88" customFormat="1" x14ac:dyDescent="0.2"/>
    <row r="85" s="88" customFormat="1" x14ac:dyDescent="0.2"/>
    <row r="86" s="88" customFormat="1" x14ac:dyDescent="0.2"/>
    <row r="87" s="88" customFormat="1" x14ac:dyDescent="0.2"/>
    <row r="88" s="88" customFormat="1" x14ac:dyDescent="0.2"/>
    <row r="89" s="88" customFormat="1" x14ac:dyDescent="0.2"/>
    <row r="90" s="88" customFormat="1" x14ac:dyDescent="0.2"/>
    <row r="91" s="88" customFormat="1" x14ac:dyDescent="0.2"/>
    <row r="92" s="88" customFormat="1" x14ac:dyDescent="0.2"/>
    <row r="93" s="88" customFormat="1" x14ac:dyDescent="0.2"/>
    <row r="94" s="88" customFormat="1" x14ac:dyDescent="0.2"/>
    <row r="95" s="88" customFormat="1" x14ac:dyDescent="0.2"/>
    <row r="96" s="88" customFormat="1" x14ac:dyDescent="0.2"/>
    <row r="97" s="88" customFormat="1" x14ac:dyDescent="0.2"/>
    <row r="98" s="88" customFormat="1" x14ac:dyDescent="0.2"/>
    <row r="99" s="88" customFormat="1" x14ac:dyDescent="0.2"/>
    <row r="100" s="88" customFormat="1" x14ac:dyDescent="0.2"/>
    <row r="101" s="88" customFormat="1" x14ac:dyDescent="0.2"/>
    <row r="102" s="88" customFormat="1" x14ac:dyDescent="0.2"/>
    <row r="103" s="88" customFormat="1" x14ac:dyDescent="0.2"/>
    <row r="104" s="88" customFormat="1" x14ac:dyDescent="0.2"/>
    <row r="105" s="88" customFormat="1" x14ac:dyDescent="0.2"/>
    <row r="106" s="88" customFormat="1" x14ac:dyDescent="0.2"/>
    <row r="107" s="88" customFormat="1" x14ac:dyDescent="0.2"/>
    <row r="108" s="88" customFormat="1" x14ac:dyDescent="0.2"/>
    <row r="109" s="88" customFormat="1" x14ac:dyDescent="0.2"/>
    <row r="110" s="88" customFormat="1" x14ac:dyDescent="0.2"/>
    <row r="111" s="88" customFormat="1" x14ac:dyDescent="0.2"/>
    <row r="112" s="88" customFormat="1" x14ac:dyDescent="0.2"/>
    <row r="113" s="88" customFormat="1" x14ac:dyDescent="0.2"/>
    <row r="114" s="88" customFormat="1" x14ac:dyDescent="0.2"/>
    <row r="115" s="88" customFormat="1" x14ac:dyDescent="0.2"/>
    <row r="116" s="88" customFormat="1" x14ac:dyDescent="0.2"/>
    <row r="117" s="88" customFormat="1" x14ac:dyDescent="0.2"/>
    <row r="118" s="88" customFormat="1" x14ac:dyDescent="0.2"/>
    <row r="119" s="88" customFormat="1" x14ac:dyDescent="0.2"/>
    <row r="120" s="88" customFormat="1" x14ac:dyDescent="0.2"/>
    <row r="121" s="88" customFormat="1" x14ac:dyDescent="0.2"/>
    <row r="122" s="88" customFormat="1" x14ac:dyDescent="0.2"/>
    <row r="123" s="88" customFormat="1" x14ac:dyDescent="0.2"/>
    <row r="124" s="88" customFormat="1" x14ac:dyDescent="0.2"/>
    <row r="125" s="88" customFormat="1" x14ac:dyDescent="0.2"/>
    <row r="126" s="88" customFormat="1" x14ac:dyDescent="0.2"/>
    <row r="127" s="88" customFormat="1" x14ac:dyDescent="0.2"/>
    <row r="128" s="88" customFormat="1" x14ac:dyDescent="0.2"/>
    <row r="129" s="88" customFormat="1" x14ac:dyDescent="0.2"/>
    <row r="130" s="88" customFormat="1" x14ac:dyDescent="0.2"/>
    <row r="131" s="88" customFormat="1" x14ac:dyDescent="0.2"/>
    <row r="132" s="88" customFormat="1" x14ac:dyDescent="0.2"/>
    <row r="133" s="88" customFormat="1" x14ac:dyDescent="0.2"/>
    <row r="134" s="88" customFormat="1" x14ac:dyDescent="0.2"/>
    <row r="135" s="88" customFormat="1" x14ac:dyDescent="0.2"/>
    <row r="136" s="88" customFormat="1" x14ac:dyDescent="0.2"/>
    <row r="137" s="88" customFormat="1" x14ac:dyDescent="0.2"/>
    <row r="138" s="88" customFormat="1" x14ac:dyDescent="0.2"/>
    <row r="139" s="88" customFormat="1" x14ac:dyDescent="0.2"/>
    <row r="140" s="88" customFormat="1" x14ac:dyDescent="0.2"/>
    <row r="141" s="88" customFormat="1" x14ac:dyDescent="0.2"/>
    <row r="142" s="88" customFormat="1" x14ac:dyDescent="0.2"/>
    <row r="143" s="88" customFormat="1" x14ac:dyDescent="0.2"/>
    <row r="144" s="88" customFormat="1" x14ac:dyDescent="0.2"/>
    <row r="145" s="88" customFormat="1" x14ac:dyDescent="0.2"/>
    <row r="146" s="88" customFormat="1" x14ac:dyDescent="0.2"/>
    <row r="147" s="88" customFormat="1" x14ac:dyDescent="0.2"/>
    <row r="148" s="88" customFormat="1" x14ac:dyDescent="0.2"/>
    <row r="149" s="88" customFormat="1" x14ac:dyDescent="0.2"/>
    <row r="150" s="88" customFormat="1" x14ac:dyDescent="0.2"/>
    <row r="151" s="88" customFormat="1" x14ac:dyDescent="0.2"/>
    <row r="152" s="88" customFormat="1" x14ac:dyDescent="0.2"/>
    <row r="153" s="88" customFormat="1" x14ac:dyDescent="0.2"/>
    <row r="154" s="88" customFormat="1" x14ac:dyDescent="0.2"/>
    <row r="155" s="88" customFormat="1" x14ac:dyDescent="0.2"/>
    <row r="156" s="88" customFormat="1" x14ac:dyDescent="0.2"/>
    <row r="157" s="88" customFormat="1" x14ac:dyDescent="0.2"/>
    <row r="158" s="88" customFormat="1" x14ac:dyDescent="0.2"/>
    <row r="159" s="88" customFormat="1" x14ac:dyDescent="0.2"/>
    <row r="160" s="88" customFormat="1" x14ac:dyDescent="0.2"/>
    <row r="161" s="88" customFormat="1" x14ac:dyDescent="0.2"/>
    <row r="162" s="88" customFormat="1" x14ac:dyDescent="0.2"/>
    <row r="163" s="88" customFormat="1" x14ac:dyDescent="0.2"/>
    <row r="164" s="88" customFormat="1" x14ac:dyDescent="0.2"/>
    <row r="165" s="88" customFormat="1" x14ac:dyDescent="0.2"/>
    <row r="166" s="88" customFormat="1" x14ac:dyDescent="0.2"/>
    <row r="167" s="88" customFormat="1" x14ac:dyDescent="0.2"/>
    <row r="168" s="88" customFormat="1" x14ac:dyDescent="0.2"/>
    <row r="169" s="88" customFormat="1" x14ac:dyDescent="0.2"/>
    <row r="170" s="88" customFormat="1" x14ac:dyDescent="0.2"/>
    <row r="171" s="88" customFormat="1" x14ac:dyDescent="0.2"/>
    <row r="172" s="88" customFormat="1" x14ac:dyDescent="0.2"/>
    <row r="173" s="88" customFormat="1" x14ac:dyDescent="0.2"/>
    <row r="174" s="88" customFormat="1" x14ac:dyDescent="0.2"/>
    <row r="175" s="88" customFormat="1" x14ac:dyDescent="0.2"/>
    <row r="176" s="88" customFormat="1" x14ac:dyDescent="0.2"/>
    <row r="177" s="88" customFormat="1" x14ac:dyDescent="0.2"/>
    <row r="178" s="88" customFormat="1" x14ac:dyDescent="0.2"/>
    <row r="179" s="88" customFormat="1" x14ac:dyDescent="0.2"/>
    <row r="180" s="88" customFormat="1" x14ac:dyDescent="0.2"/>
    <row r="181" s="88" customFormat="1" x14ac:dyDescent="0.2"/>
    <row r="182" s="88" customFormat="1" x14ac:dyDescent="0.2"/>
    <row r="183" s="88" customFormat="1" x14ac:dyDescent="0.2"/>
    <row r="184" s="88" customFormat="1" x14ac:dyDescent="0.2"/>
    <row r="185" s="88" customFormat="1" x14ac:dyDescent="0.2"/>
    <row r="186" s="88" customFormat="1" x14ac:dyDescent="0.2"/>
    <row r="187" s="88" customFormat="1" x14ac:dyDescent="0.2"/>
    <row r="188" s="88" customFormat="1" x14ac:dyDescent="0.2"/>
    <row r="189" s="88" customFormat="1" x14ac:dyDescent="0.2"/>
    <row r="190" s="88" customFormat="1" x14ac:dyDescent="0.2"/>
    <row r="191" s="88" customFormat="1" x14ac:dyDescent="0.2"/>
    <row r="192" s="88" customFormat="1" x14ac:dyDescent="0.2"/>
    <row r="193" s="88" customFormat="1" x14ac:dyDescent="0.2"/>
    <row r="194" s="88" customFormat="1" x14ac:dyDescent="0.2"/>
    <row r="195" s="88" customFormat="1" x14ac:dyDescent="0.2"/>
    <row r="196" s="88" customFormat="1" x14ac:dyDescent="0.2"/>
    <row r="197" s="88" customFormat="1" x14ac:dyDescent="0.2"/>
    <row r="198" s="88" customFormat="1" x14ac:dyDescent="0.2"/>
    <row r="199" s="88" customFormat="1" x14ac:dyDescent="0.2"/>
    <row r="200" s="88" customFormat="1" x14ac:dyDescent="0.2"/>
    <row r="201" s="88" customFormat="1" x14ac:dyDescent="0.2"/>
    <row r="202" s="88" customFormat="1" x14ac:dyDescent="0.2"/>
    <row r="203" s="88" customFormat="1" x14ac:dyDescent="0.2"/>
    <row r="204" s="88" customFormat="1" x14ac:dyDescent="0.2"/>
    <row r="205" s="88" customFormat="1" x14ac:dyDescent="0.2"/>
    <row r="206" s="88" customFormat="1" x14ac:dyDescent="0.2"/>
    <row r="207" s="88" customFormat="1" x14ac:dyDescent="0.2"/>
    <row r="208" s="88" customFormat="1" x14ac:dyDescent="0.2"/>
    <row r="209" s="88" customFormat="1" x14ac:dyDescent="0.2"/>
    <row r="210" s="88" customFormat="1" x14ac:dyDescent="0.2"/>
    <row r="211" s="88" customFormat="1" x14ac:dyDescent="0.2"/>
    <row r="212" s="88" customFormat="1" x14ac:dyDescent="0.2"/>
    <row r="213" s="88" customFormat="1" x14ac:dyDescent="0.2"/>
    <row r="214" s="88" customFormat="1" x14ac:dyDescent="0.2"/>
    <row r="215" s="88" customFormat="1" x14ac:dyDescent="0.2"/>
    <row r="216" s="88" customFormat="1" x14ac:dyDescent="0.2"/>
    <row r="217" s="88" customFormat="1" x14ac:dyDescent="0.2"/>
    <row r="218" s="88" customFormat="1" x14ac:dyDescent="0.2"/>
    <row r="219" s="88" customFormat="1" x14ac:dyDescent="0.2"/>
    <row r="220" s="88" customFormat="1" x14ac:dyDescent="0.2"/>
    <row r="221" s="88" customFormat="1" x14ac:dyDescent="0.2"/>
    <row r="222" s="88" customFormat="1" x14ac:dyDescent="0.2"/>
    <row r="223" s="88" customFormat="1" x14ac:dyDescent="0.2"/>
    <row r="224" s="88" customFormat="1" x14ac:dyDescent="0.2"/>
    <row r="225" s="88" customFormat="1" x14ac:dyDescent="0.2"/>
    <row r="226" s="88" customFormat="1" x14ac:dyDescent="0.2"/>
    <row r="227" s="88" customFormat="1" x14ac:dyDescent="0.2"/>
    <row r="228" s="88" customFormat="1" x14ac:dyDescent="0.2"/>
    <row r="229" s="88" customFormat="1" x14ac:dyDescent="0.2"/>
    <row r="230" s="88" customFormat="1" x14ac:dyDescent="0.2"/>
    <row r="231" s="88" customFormat="1" x14ac:dyDescent="0.2"/>
    <row r="232" s="88" customFormat="1" x14ac:dyDescent="0.2"/>
    <row r="233" s="88" customFormat="1" x14ac:dyDescent="0.2"/>
    <row r="234" s="88" customFormat="1" x14ac:dyDescent="0.2"/>
    <row r="235" s="88" customFormat="1" x14ac:dyDescent="0.2"/>
    <row r="236" s="88" customFormat="1" x14ac:dyDescent="0.2"/>
    <row r="237" s="88" customFormat="1" x14ac:dyDescent="0.2"/>
    <row r="238" s="88" customFormat="1" x14ac:dyDescent="0.2"/>
    <row r="239" s="88" customFormat="1" x14ac:dyDescent="0.2"/>
    <row r="240" s="88" customFormat="1" x14ac:dyDescent="0.2"/>
    <row r="241" s="88" customFormat="1" x14ac:dyDescent="0.2"/>
    <row r="242" s="88" customFormat="1" x14ac:dyDescent="0.2"/>
    <row r="243" s="88" customFormat="1" x14ac:dyDescent="0.2"/>
    <row r="244" s="88" customFormat="1" x14ac:dyDescent="0.2"/>
    <row r="245" s="88" customFormat="1" x14ac:dyDescent="0.2"/>
    <row r="246" s="88" customFormat="1" x14ac:dyDescent="0.2"/>
    <row r="247" s="88" customFormat="1" x14ac:dyDescent="0.2"/>
    <row r="248" s="88" customFormat="1" x14ac:dyDescent="0.2"/>
    <row r="249" s="88" customFormat="1" x14ac:dyDescent="0.2"/>
    <row r="250" s="88" customFormat="1" x14ac:dyDescent="0.2"/>
    <row r="251" s="88" customFormat="1" x14ac:dyDescent="0.2"/>
    <row r="252" s="88" customFormat="1" x14ac:dyDescent="0.2"/>
    <row r="253" s="88" customFormat="1" x14ac:dyDescent="0.2"/>
    <row r="254" s="88" customFormat="1" x14ac:dyDescent="0.2"/>
    <row r="255" s="88" customFormat="1" x14ac:dyDescent="0.2"/>
    <row r="256" s="88" customFormat="1" x14ac:dyDescent="0.2"/>
    <row r="257" s="88" customFormat="1" x14ac:dyDescent="0.2"/>
    <row r="258" s="88" customFormat="1" x14ac:dyDescent="0.2"/>
    <row r="259" s="88" customFormat="1" x14ac:dyDescent="0.2"/>
    <row r="260" s="88" customFormat="1" x14ac:dyDescent="0.2"/>
    <row r="261" s="88" customFormat="1" x14ac:dyDescent="0.2"/>
    <row r="262" s="88" customFormat="1" x14ac:dyDescent="0.2"/>
    <row r="263" s="88" customFormat="1" x14ac:dyDescent="0.2"/>
    <row r="264" s="88" customFormat="1" x14ac:dyDescent="0.2"/>
    <row r="265" s="88" customFormat="1" x14ac:dyDescent="0.2"/>
    <row r="266" s="88" customFormat="1" x14ac:dyDescent="0.2"/>
    <row r="267" s="88" customFormat="1" x14ac:dyDescent="0.2"/>
    <row r="268" s="88" customFormat="1" x14ac:dyDescent="0.2"/>
    <row r="269" s="88" customFormat="1" x14ac:dyDescent="0.2"/>
    <row r="270" s="88" customFormat="1" x14ac:dyDescent="0.2"/>
    <row r="271" s="88" customFormat="1" x14ac:dyDescent="0.2"/>
    <row r="272" s="88" customFormat="1" x14ac:dyDescent="0.2"/>
    <row r="273" s="88" customFormat="1" x14ac:dyDescent="0.2"/>
    <row r="274" s="88" customFormat="1" x14ac:dyDescent="0.2"/>
    <row r="275" s="88" customFormat="1" x14ac:dyDescent="0.2"/>
    <row r="276" s="88" customFormat="1" x14ac:dyDescent="0.2"/>
    <row r="277" s="88" customFormat="1" x14ac:dyDescent="0.2"/>
    <row r="278" s="88" customFormat="1" x14ac:dyDescent="0.2"/>
    <row r="279" s="88" customFormat="1" x14ac:dyDescent="0.2"/>
    <row r="280" s="88" customFormat="1" x14ac:dyDescent="0.2"/>
    <row r="281" s="88" customFormat="1" x14ac:dyDescent="0.2"/>
    <row r="282" s="88" customFormat="1" x14ac:dyDescent="0.2"/>
    <row r="283" s="88" customFormat="1" x14ac:dyDescent="0.2"/>
    <row r="284" s="88" customFormat="1" x14ac:dyDescent="0.2"/>
    <row r="285" s="88" customFormat="1" x14ac:dyDescent="0.2"/>
    <row r="286" s="88" customFormat="1" x14ac:dyDescent="0.2"/>
    <row r="287" s="88" customFormat="1" x14ac:dyDescent="0.2"/>
    <row r="288" s="88" customFormat="1" x14ac:dyDescent="0.2"/>
    <row r="289" s="88" customFormat="1" x14ac:dyDescent="0.2"/>
    <row r="290" s="88" customFormat="1" x14ac:dyDescent="0.2"/>
    <row r="291" s="88" customFormat="1" x14ac:dyDescent="0.2"/>
    <row r="292" s="88" customFormat="1" x14ac:dyDescent="0.2"/>
    <row r="293" s="88" customFormat="1" x14ac:dyDescent="0.2"/>
    <row r="294" s="88" customFormat="1" x14ac:dyDescent="0.2"/>
    <row r="295" s="88" customFormat="1" x14ac:dyDescent="0.2"/>
    <row r="296" s="88" customFormat="1" x14ac:dyDescent="0.2"/>
    <row r="297" s="88" customFormat="1" x14ac:dyDescent="0.2"/>
    <row r="298" s="88" customFormat="1" x14ac:dyDescent="0.2"/>
    <row r="299" s="88" customFormat="1" x14ac:dyDescent="0.2"/>
    <row r="300" s="88" customFormat="1" x14ac:dyDescent="0.2"/>
    <row r="301" s="88" customFormat="1" x14ac:dyDescent="0.2"/>
    <row r="302" s="88" customFormat="1" x14ac:dyDescent="0.2"/>
    <row r="303" s="88" customFormat="1" x14ac:dyDescent="0.2"/>
    <row r="304" s="88" customFormat="1" x14ac:dyDescent="0.2"/>
    <row r="305" s="88" customFormat="1" x14ac:dyDescent="0.2"/>
    <row r="306" s="88" customFormat="1" x14ac:dyDescent="0.2"/>
    <row r="307" s="88" customFormat="1" x14ac:dyDescent="0.2"/>
    <row r="308" s="88" customFormat="1" x14ac:dyDescent="0.2"/>
    <row r="309" s="88" customFormat="1" x14ac:dyDescent="0.2"/>
    <row r="310" s="88" customFormat="1" x14ac:dyDescent="0.2"/>
    <row r="311" s="88" customFormat="1" x14ac:dyDescent="0.2"/>
    <row r="312" s="88" customFormat="1" x14ac:dyDescent="0.2"/>
    <row r="313" s="88" customFormat="1" x14ac:dyDescent="0.2"/>
    <row r="314" s="88" customFormat="1" x14ac:dyDescent="0.2"/>
    <row r="315" s="88" customFormat="1" x14ac:dyDescent="0.2"/>
    <row r="316" s="88" customFormat="1" x14ac:dyDescent="0.2"/>
    <row r="317" s="88" customFormat="1" x14ac:dyDescent="0.2"/>
    <row r="318" s="88" customFormat="1" x14ac:dyDescent="0.2"/>
    <row r="319" s="88" customFormat="1" x14ac:dyDescent="0.2"/>
    <row r="320" s="88" customFormat="1" x14ac:dyDescent="0.2"/>
    <row r="321" s="88" customFormat="1" x14ac:dyDescent="0.2"/>
    <row r="322" s="88" customFormat="1" x14ac:dyDescent="0.2"/>
    <row r="323" s="88" customFormat="1" x14ac:dyDescent="0.2"/>
    <row r="324" s="88" customFormat="1" x14ac:dyDescent="0.2"/>
    <row r="325" s="88" customFormat="1" x14ac:dyDescent="0.2"/>
    <row r="326" s="88" customFormat="1" x14ac:dyDescent="0.2"/>
    <row r="327" s="88" customFormat="1" x14ac:dyDescent="0.2"/>
    <row r="328" s="88" customFormat="1" x14ac:dyDescent="0.2"/>
    <row r="329" s="88" customFormat="1" x14ac:dyDescent="0.2"/>
    <row r="330" s="88" customFormat="1" x14ac:dyDescent="0.2"/>
    <row r="331" s="88" customFormat="1" x14ac:dyDescent="0.2"/>
    <row r="332" s="88" customFormat="1" x14ac:dyDescent="0.2"/>
    <row r="333" s="88" customFormat="1" x14ac:dyDescent="0.2"/>
    <row r="334" s="88" customFormat="1" x14ac:dyDescent="0.2"/>
    <row r="335" s="88" customFormat="1" x14ac:dyDescent="0.2"/>
    <row r="336" s="88" customFormat="1" x14ac:dyDescent="0.2"/>
    <row r="337" s="88" customFormat="1" x14ac:dyDescent="0.2"/>
    <row r="338" s="88" customFormat="1" x14ac:dyDescent="0.2"/>
    <row r="339" s="88" customFormat="1" x14ac:dyDescent="0.2"/>
    <row r="340" s="88" customFormat="1" x14ac:dyDescent="0.2"/>
    <row r="341" s="88" customFormat="1" x14ac:dyDescent="0.2"/>
    <row r="342" s="88" customFormat="1" x14ac:dyDescent="0.2"/>
    <row r="343" s="88" customFormat="1" x14ac:dyDescent="0.2"/>
    <row r="344" s="88" customFormat="1" x14ac:dyDescent="0.2"/>
    <row r="345" s="88" customFormat="1" x14ac:dyDescent="0.2"/>
    <row r="346" s="88" customFormat="1" x14ac:dyDescent="0.2"/>
    <row r="347" s="88" customFormat="1" x14ac:dyDescent="0.2"/>
    <row r="348" s="88" customFormat="1" x14ac:dyDescent="0.2"/>
    <row r="349" s="88" customFormat="1" x14ac:dyDescent="0.2"/>
    <row r="350" s="88" customFormat="1" x14ac:dyDescent="0.2"/>
    <row r="351" s="88" customFormat="1" x14ac:dyDescent="0.2"/>
    <row r="352" s="88" customFormat="1" x14ac:dyDescent="0.2"/>
    <row r="353" s="88" customFormat="1" x14ac:dyDescent="0.2"/>
    <row r="354" s="88" customFormat="1" x14ac:dyDescent="0.2"/>
    <row r="355" s="88" customFormat="1" x14ac:dyDescent="0.2"/>
    <row r="356" s="88" customFormat="1" x14ac:dyDescent="0.2"/>
    <row r="357" s="88" customFormat="1" x14ac:dyDescent="0.2"/>
    <row r="358" s="88" customFormat="1" x14ac:dyDescent="0.2"/>
    <row r="359" s="88" customFormat="1" x14ac:dyDescent="0.2"/>
    <row r="360" s="88" customFormat="1" x14ac:dyDescent="0.2"/>
    <row r="361" s="88" customFormat="1" x14ac:dyDescent="0.2"/>
    <row r="362" s="88" customFormat="1" x14ac:dyDescent="0.2"/>
    <row r="363" s="88" customFormat="1" x14ac:dyDescent="0.2"/>
    <row r="364" s="88" customFormat="1" x14ac:dyDescent="0.2"/>
    <row r="365" s="88" customFormat="1" x14ac:dyDescent="0.2"/>
    <row r="366" s="88" customFormat="1" x14ac:dyDescent="0.2"/>
    <row r="367" s="88" customFormat="1" x14ac:dyDescent="0.2"/>
    <row r="368" s="88" customFormat="1" x14ac:dyDescent="0.2"/>
    <row r="369" s="88" customFormat="1" x14ac:dyDescent="0.2"/>
    <row r="370" s="88" customFormat="1" x14ac:dyDescent="0.2"/>
    <row r="371" s="88" customFormat="1" x14ac:dyDescent="0.2"/>
    <row r="372" s="88" customFormat="1" x14ac:dyDescent="0.2"/>
    <row r="373" s="88" customFormat="1" x14ac:dyDescent="0.2"/>
    <row r="374" s="88" customFormat="1" x14ac:dyDescent="0.2"/>
    <row r="375" s="88" customFormat="1" x14ac:dyDescent="0.2"/>
    <row r="376" s="88" customFormat="1" x14ac:dyDescent="0.2"/>
    <row r="377" s="88" customFormat="1" x14ac:dyDescent="0.2"/>
    <row r="378" s="88" customFormat="1" x14ac:dyDescent="0.2"/>
    <row r="379" s="88" customFormat="1" x14ac:dyDescent="0.2"/>
    <row r="380" s="88" customFormat="1" x14ac:dyDescent="0.2"/>
    <row r="381" s="88" customFormat="1" x14ac:dyDescent="0.2"/>
    <row r="382" s="88" customFormat="1" x14ac:dyDescent="0.2"/>
    <row r="383" s="88" customFormat="1" x14ac:dyDescent="0.2"/>
    <row r="384" s="88" customFormat="1" x14ac:dyDescent="0.2"/>
    <row r="385" s="88" customFormat="1" x14ac:dyDescent="0.2"/>
    <row r="386" s="88" customFormat="1" x14ac:dyDescent="0.2"/>
    <row r="387" s="88" customFormat="1" x14ac:dyDescent="0.2"/>
    <row r="388" s="88" customFormat="1" x14ac:dyDescent="0.2"/>
    <row r="389" s="88" customFormat="1" x14ac:dyDescent="0.2"/>
    <row r="390" s="88" customFormat="1" x14ac:dyDescent="0.2"/>
    <row r="391" s="88" customFormat="1" x14ac:dyDescent="0.2"/>
    <row r="392" s="88" customFormat="1" x14ac:dyDescent="0.2"/>
    <row r="393" s="88" customFormat="1" x14ac:dyDescent="0.2"/>
    <row r="394" s="88" customFormat="1" x14ac:dyDescent="0.2"/>
    <row r="395" s="88" customFormat="1" x14ac:dyDescent="0.2"/>
    <row r="396" s="88" customFormat="1" x14ac:dyDescent="0.2"/>
    <row r="397" s="88" customFormat="1" x14ac:dyDescent="0.2"/>
    <row r="398" s="88" customFormat="1" x14ac:dyDescent="0.2"/>
    <row r="399" s="88" customFormat="1" x14ac:dyDescent="0.2"/>
    <row r="400" s="88" customFormat="1" x14ac:dyDescent="0.2"/>
    <row r="401" s="88" customFormat="1" x14ac:dyDescent="0.2"/>
    <row r="402" s="88" customFormat="1" x14ac:dyDescent="0.2"/>
    <row r="403" s="88" customFormat="1" x14ac:dyDescent="0.2"/>
    <row r="404" s="88" customFormat="1" x14ac:dyDescent="0.2"/>
    <row r="405" s="88" customFormat="1" x14ac:dyDescent="0.2"/>
    <row r="406" s="88" customFormat="1" x14ac:dyDescent="0.2"/>
    <row r="407" s="88" customFormat="1" x14ac:dyDescent="0.2"/>
    <row r="408" s="88" customFormat="1" x14ac:dyDescent="0.2"/>
    <row r="409" s="88" customFormat="1" x14ac:dyDescent="0.2"/>
    <row r="410" s="88" customFormat="1" x14ac:dyDescent="0.2"/>
    <row r="411" s="88" customFormat="1" x14ac:dyDescent="0.2"/>
    <row r="412" s="88" customFormat="1" x14ac:dyDescent="0.2"/>
    <row r="413" s="88" customFormat="1" x14ac:dyDescent="0.2"/>
    <row r="414" s="88" customFormat="1" x14ac:dyDescent="0.2"/>
    <row r="415" s="88" customFormat="1" x14ac:dyDescent="0.2"/>
    <row r="416" s="88" customFormat="1" x14ac:dyDescent="0.2"/>
    <row r="417" s="88" customFormat="1" x14ac:dyDescent="0.2"/>
    <row r="418" s="88" customFormat="1" x14ac:dyDescent="0.2"/>
    <row r="419" s="88" customFormat="1" x14ac:dyDescent="0.2"/>
    <row r="420" s="88" customFormat="1" x14ac:dyDescent="0.2"/>
    <row r="421" s="88" customFormat="1" x14ac:dyDescent="0.2"/>
    <row r="422" s="88" customFormat="1" x14ac:dyDescent="0.2"/>
    <row r="423" s="88" customFormat="1" x14ac:dyDescent="0.2"/>
    <row r="424" s="88" customFormat="1" x14ac:dyDescent="0.2"/>
    <row r="425" s="88" customFormat="1" x14ac:dyDescent="0.2"/>
    <row r="426" s="88" customFormat="1" x14ac:dyDescent="0.2"/>
    <row r="427" s="88" customFormat="1" x14ac:dyDescent="0.2"/>
    <row r="428" s="88" customFormat="1" x14ac:dyDescent="0.2"/>
    <row r="429" s="88" customFormat="1" x14ac:dyDescent="0.2"/>
    <row r="430" s="88" customFormat="1" x14ac:dyDescent="0.2"/>
    <row r="431" s="88" customFormat="1" x14ac:dyDescent="0.2"/>
    <row r="432" s="88" customFormat="1" x14ac:dyDescent="0.2"/>
    <row r="433" s="88" customFormat="1" x14ac:dyDescent="0.2"/>
    <row r="434" s="88" customFormat="1" x14ac:dyDescent="0.2"/>
    <row r="435" s="88" customFormat="1" x14ac:dyDescent="0.2"/>
    <row r="436" s="88" customFormat="1" x14ac:dyDescent="0.2"/>
    <row r="437" s="88" customFormat="1" x14ac:dyDescent="0.2"/>
    <row r="438" s="88" customFormat="1" x14ac:dyDescent="0.2"/>
    <row r="439" s="88" customFormat="1" x14ac:dyDescent="0.2"/>
    <row r="440" s="88" customFormat="1" x14ac:dyDescent="0.2"/>
    <row r="441" s="88" customFormat="1" x14ac:dyDescent="0.2"/>
    <row r="442" s="88" customFormat="1" x14ac:dyDescent="0.2"/>
    <row r="443" s="88" customFormat="1" x14ac:dyDescent="0.2"/>
    <row r="444" s="88" customFormat="1" x14ac:dyDescent="0.2"/>
    <row r="445" s="88" customFormat="1" x14ac:dyDescent="0.2"/>
    <row r="446" s="88" customFormat="1" x14ac:dyDescent="0.2"/>
    <row r="447" s="88" customFormat="1" x14ac:dyDescent="0.2"/>
    <row r="448" s="88" customFormat="1" x14ac:dyDescent="0.2"/>
    <row r="449" s="88" customFormat="1" x14ac:dyDescent="0.2"/>
    <row r="450" s="88" customFormat="1" x14ac:dyDescent="0.2"/>
    <row r="451" s="88" customFormat="1" x14ac:dyDescent="0.2"/>
    <row r="452" s="88" customFormat="1" x14ac:dyDescent="0.2"/>
    <row r="453" s="88" customFormat="1" x14ac:dyDescent="0.2"/>
    <row r="454" s="88" customFormat="1" x14ac:dyDescent="0.2"/>
    <row r="455" s="88" customFormat="1" x14ac:dyDescent="0.2"/>
    <row r="456" s="88" customFormat="1" x14ac:dyDescent="0.2"/>
    <row r="457" s="88" customFormat="1" x14ac:dyDescent="0.2"/>
    <row r="458" s="88" customFormat="1" x14ac:dyDescent="0.2"/>
    <row r="459" s="88" customFormat="1" x14ac:dyDescent="0.2"/>
    <row r="460" s="88" customFormat="1" x14ac:dyDescent="0.2"/>
    <row r="461" s="88" customFormat="1" x14ac:dyDescent="0.2"/>
    <row r="462" s="88" customFormat="1" x14ac:dyDescent="0.2"/>
    <row r="463" s="88" customFormat="1" x14ac:dyDescent="0.2"/>
    <row r="464" s="88" customFormat="1" x14ac:dyDescent="0.2"/>
    <row r="465" s="88" customFormat="1" x14ac:dyDescent="0.2"/>
    <row r="466" s="88" customFormat="1" x14ac:dyDescent="0.2"/>
    <row r="467" s="88" customFormat="1" x14ac:dyDescent="0.2"/>
    <row r="468" s="88" customFormat="1" x14ac:dyDescent="0.2"/>
    <row r="469" s="88" customFormat="1" x14ac:dyDescent="0.2"/>
    <row r="470" s="88" customFormat="1" x14ac:dyDescent="0.2"/>
    <row r="471" s="88" customFormat="1" x14ac:dyDescent="0.2"/>
    <row r="472" s="88" customFormat="1" x14ac:dyDescent="0.2"/>
    <row r="473" s="88" customFormat="1" x14ac:dyDescent="0.2"/>
    <row r="474" s="88" customFormat="1" x14ac:dyDescent="0.2"/>
    <row r="475" s="88" customFormat="1" x14ac:dyDescent="0.2"/>
    <row r="476" s="88" customFormat="1" x14ac:dyDescent="0.2"/>
    <row r="477" s="88" customFormat="1" x14ac:dyDescent="0.2"/>
    <row r="478" s="88" customFormat="1" x14ac:dyDescent="0.2"/>
    <row r="479" s="88" customFormat="1" x14ac:dyDescent="0.2"/>
    <row r="480" s="88" customFormat="1" x14ac:dyDescent="0.2"/>
    <row r="481" s="88" customFormat="1" x14ac:dyDescent="0.2"/>
    <row r="482" s="88" customFormat="1" x14ac:dyDescent="0.2"/>
    <row r="483" s="88" customFormat="1" x14ac:dyDescent="0.2"/>
    <row r="484" s="88" customFormat="1" x14ac:dyDescent="0.2"/>
    <row r="485" s="88" customFormat="1" x14ac:dyDescent="0.2"/>
    <row r="486" s="88" customFormat="1" x14ac:dyDescent="0.2"/>
    <row r="487" s="88" customFormat="1" x14ac:dyDescent="0.2"/>
    <row r="488" s="88" customFormat="1" x14ac:dyDescent="0.2"/>
    <row r="489" s="88" customFormat="1" x14ac:dyDescent="0.2"/>
    <row r="490" s="88" customFormat="1" x14ac:dyDescent="0.2"/>
    <row r="491" s="88" customFormat="1" x14ac:dyDescent="0.2"/>
    <row r="492" s="88" customFormat="1" x14ac:dyDescent="0.2"/>
    <row r="493" s="88" customFormat="1" x14ac:dyDescent="0.2"/>
    <row r="494" s="88" customFormat="1" x14ac:dyDescent="0.2"/>
    <row r="495" s="88" customFormat="1" x14ac:dyDescent="0.2"/>
    <row r="496" s="88" customFormat="1" x14ac:dyDescent="0.2"/>
    <row r="497" s="88" customFormat="1" x14ac:dyDescent="0.2"/>
    <row r="498" s="88" customFormat="1" x14ac:dyDescent="0.2"/>
    <row r="499" s="88" customFormat="1" x14ac:dyDescent="0.2"/>
    <row r="500" s="88" customFormat="1" x14ac:dyDescent="0.2"/>
    <row r="501" s="88" customFormat="1" x14ac:dyDescent="0.2"/>
    <row r="502" s="88" customFormat="1" x14ac:dyDescent="0.2"/>
    <row r="503" s="88" customFormat="1" x14ac:dyDescent="0.2"/>
    <row r="504" s="88" customFormat="1" x14ac:dyDescent="0.2"/>
    <row r="505" s="88" customFormat="1" x14ac:dyDescent="0.2"/>
    <row r="506" s="88" customFormat="1" x14ac:dyDescent="0.2"/>
    <row r="507" s="88" customFormat="1" x14ac:dyDescent="0.2"/>
    <row r="508" s="88" customFormat="1" x14ac:dyDescent="0.2"/>
    <row r="509" s="88" customFormat="1" x14ac:dyDescent="0.2"/>
    <row r="510" s="88" customFormat="1" x14ac:dyDescent="0.2"/>
    <row r="511" s="88" customFormat="1" x14ac:dyDescent="0.2"/>
    <row r="512" s="88" customFormat="1" x14ac:dyDescent="0.2"/>
    <row r="513" s="88" customFormat="1" x14ac:dyDescent="0.2"/>
    <row r="514" s="88" customFormat="1" x14ac:dyDescent="0.2"/>
    <row r="515" s="88" customFormat="1" x14ac:dyDescent="0.2"/>
    <row r="516" s="88" customFormat="1" x14ac:dyDescent="0.2"/>
    <row r="517" s="88" customFormat="1" x14ac:dyDescent="0.2"/>
    <row r="518" s="88" customFormat="1" x14ac:dyDescent="0.2"/>
    <row r="519" s="88" customFormat="1" x14ac:dyDescent="0.2"/>
    <row r="520" s="88" customFormat="1" x14ac:dyDescent="0.2"/>
    <row r="521" s="88" customFormat="1" x14ac:dyDescent="0.2"/>
    <row r="522" s="88" customFormat="1" x14ac:dyDescent="0.2"/>
    <row r="523" s="88" customFormat="1" x14ac:dyDescent="0.2"/>
    <row r="524" s="88" customFormat="1" x14ac:dyDescent="0.2"/>
    <row r="525" s="88" customFormat="1" x14ac:dyDescent="0.2"/>
    <row r="526" s="88" customFormat="1" x14ac:dyDescent="0.2"/>
    <row r="527" s="88" customFormat="1" x14ac:dyDescent="0.2"/>
    <row r="528" s="88" customFormat="1" x14ac:dyDescent="0.2"/>
    <row r="529" spans="2:2" s="88" customFormat="1" x14ac:dyDescent="0.2"/>
    <row r="530" spans="2:2" s="88" customFormat="1" x14ac:dyDescent="0.2"/>
    <row r="531" spans="2:2" s="88" customFormat="1" x14ac:dyDescent="0.2"/>
    <row r="532" spans="2:2" s="88" customFormat="1" x14ac:dyDescent="0.2"/>
    <row r="533" spans="2:2" s="88" customFormat="1" x14ac:dyDescent="0.2"/>
    <row r="534" spans="2:2" s="88" customFormat="1" x14ac:dyDescent="0.2"/>
    <row r="535" spans="2:2" s="88" customFormat="1" x14ac:dyDescent="0.2"/>
    <row r="536" spans="2:2" s="88" customFormat="1" x14ac:dyDescent="0.2"/>
    <row r="537" spans="2:2" s="88" customFormat="1" x14ac:dyDescent="0.2"/>
    <row r="538" spans="2:2" s="88" customFormat="1" x14ac:dyDescent="0.2"/>
    <row r="539" spans="2:2" s="88" customFormat="1" x14ac:dyDescent="0.2"/>
    <row r="540" spans="2:2" s="88" customFormat="1" x14ac:dyDescent="0.2"/>
    <row r="541" spans="2:2" s="88" customFormat="1" x14ac:dyDescent="0.2"/>
    <row r="542" spans="2:2" s="88" customFormat="1" x14ac:dyDescent="0.2"/>
    <row r="543" spans="2:2" s="88" customFormat="1" x14ac:dyDescent="0.2"/>
    <row r="544" spans="2:2" s="88" customFormat="1" x14ac:dyDescent="0.2">
      <c r="B544" s="34"/>
    </row>
    <row r="545" spans="2:2" s="88" customFormat="1" x14ac:dyDescent="0.2">
      <c r="B545" s="34"/>
    </row>
    <row r="546" spans="2:2" s="88" customFormat="1" x14ac:dyDescent="0.2">
      <c r="B546" s="34"/>
    </row>
    <row r="547" spans="2:2" s="88" customFormat="1" x14ac:dyDescent="0.2">
      <c r="B547" s="34"/>
    </row>
    <row r="548" spans="2:2" s="88" customFormat="1" x14ac:dyDescent="0.2">
      <c r="B548" s="34"/>
    </row>
    <row r="549" spans="2:2" s="88" customFormat="1" x14ac:dyDescent="0.2">
      <c r="B549" s="34"/>
    </row>
    <row r="550" spans="2:2" s="88" customFormat="1" x14ac:dyDescent="0.2">
      <c r="B550" s="34"/>
    </row>
    <row r="551" spans="2:2" s="88" customFormat="1" x14ac:dyDescent="0.2">
      <c r="B551" s="34"/>
    </row>
    <row r="552" spans="2:2" s="88" customFormat="1" x14ac:dyDescent="0.2">
      <c r="B552" s="34"/>
    </row>
    <row r="553" spans="2:2" s="88" customFormat="1" x14ac:dyDescent="0.2">
      <c r="B553" s="34"/>
    </row>
    <row r="554" spans="2:2" s="88" customFormat="1" x14ac:dyDescent="0.2">
      <c r="B554" s="34"/>
    </row>
    <row r="555" spans="2:2" s="88" customFormat="1" x14ac:dyDescent="0.2">
      <c r="B555" s="34"/>
    </row>
    <row r="556" spans="2:2" s="88" customFormat="1" x14ac:dyDescent="0.2">
      <c r="B556" s="34"/>
    </row>
    <row r="557" spans="2:2" s="88" customFormat="1" x14ac:dyDescent="0.2">
      <c r="B557" s="34"/>
    </row>
    <row r="558" spans="2:2" s="88" customFormat="1" x14ac:dyDescent="0.2">
      <c r="B558" s="34"/>
    </row>
    <row r="559" spans="2:2" s="88" customFormat="1" x14ac:dyDescent="0.2">
      <c r="B559" s="34"/>
    </row>
    <row r="560" spans="2:2" s="88" customFormat="1" x14ac:dyDescent="0.2">
      <c r="B560" s="34"/>
    </row>
    <row r="561" spans="2:2" s="88" customFormat="1" x14ac:dyDescent="0.2">
      <c r="B561" s="34"/>
    </row>
  </sheetData>
  <mergeCells count="3">
    <mergeCell ref="B50:J50"/>
    <mergeCell ref="K50:P50"/>
    <mergeCell ref="Q50:U50"/>
  </mergeCells>
  <conditionalFormatting sqref="K52:U61">
    <cfRule type="expression" dxfId="1" priority="1">
      <formula>$K52="Prévi"</formula>
    </cfRule>
  </conditionalFormatting>
  <conditionalFormatting sqref="K66:O68">
    <cfRule type="expression" dxfId="0" priority="2">
      <formula>#REF!="Prévi"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2023</vt:lpstr>
      <vt:lpstr>2024</vt:lpstr>
      <vt:lpstr>investissement 23-24</vt:lpstr>
    </vt:vector>
  </TitlesOfParts>
  <Company>Conseil Départemental du Val de Marne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Lemerle, Charlotte</dc:creator>
  <cp:lastModifiedBy>CANELHA Miguel</cp:lastModifiedBy>
  <cp:lastPrinted>2018-05-28T08:19:48Z</cp:lastPrinted>
  <dcterms:created xsi:type="dcterms:W3CDTF">2018-05-28T08:04:50Z</dcterms:created>
  <dcterms:modified xsi:type="dcterms:W3CDTF">2023-01-12T12:21:31Z</dcterms:modified>
</cp:coreProperties>
</file>