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52" windowWidth="22116" windowHeight="934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4" i="1" l="1"/>
  <c r="E8" i="1"/>
  <c r="D8" i="1"/>
  <c r="G6" i="1"/>
  <c r="H6" i="1"/>
  <c r="H8" i="1"/>
  <c r="B11" i="1"/>
  <c r="B8" i="1"/>
  <c r="H10" i="1" l="1"/>
  <c r="G10" i="1"/>
  <c r="F10" i="1"/>
  <c r="E10" i="1"/>
  <c r="D10" i="1"/>
  <c r="B9" i="1"/>
  <c r="B10" i="1"/>
  <c r="H9" i="1"/>
  <c r="G9" i="1"/>
  <c r="F9" i="1"/>
  <c r="E9" i="1"/>
  <c r="D9" i="1"/>
  <c r="B6" i="1"/>
  <c r="C6" i="1"/>
  <c r="G3" i="1" l="1"/>
  <c r="H3" i="1"/>
  <c r="E3" i="1"/>
  <c r="D3" i="1"/>
  <c r="F3" i="1" l="1"/>
</calcChain>
</file>

<file path=xl/sharedStrings.xml><?xml version="1.0" encoding="utf-8"?>
<sst xmlns="http://schemas.openxmlformats.org/spreadsheetml/2006/main" count="27" uniqueCount="24">
  <si>
    <t>activités de loisirs sportifs</t>
  </si>
  <si>
    <t>activités de bien être</t>
  </si>
  <si>
    <t>Prévention</t>
  </si>
  <si>
    <t>ateliers de loisirs créatifs</t>
  </si>
  <si>
    <t>un temps pendant les vacances</t>
  </si>
  <si>
    <t>conseil des seniors : sorties, conférences, ciné/repas/concert</t>
  </si>
  <si>
    <t>atelier chant/chorale "y'a de la voix !"</t>
  </si>
  <si>
    <t>beauté solidaire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</si>
  <si>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</si>
  <si>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</si>
  <si>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</si>
  <si>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</si>
  <si>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</si>
  <si>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actions</t>
  </si>
  <si>
    <t>NOMBRE DE BENEFICIAIRES
EFFECTIFS (AUTRES QU'ATELIERS)</t>
  </si>
  <si>
    <t>NOMBRE DE BENEFICIAIRES EFFECTIFS AYANT PARTICIPE A LA 1ERE SEANCE (POUR LES ATELIERS)</t>
  </si>
  <si>
    <t>NOMBRE DE BENEFICIAIRES 60-69 ANS</t>
  </si>
  <si>
    <t>randonnées
séjours</t>
  </si>
  <si>
    <t>adhésion</t>
  </si>
  <si>
    <t>en fonction 
du coût de la sortie, autour de 30%</t>
  </si>
  <si>
    <t>en fonction du quotient seniors</t>
  </si>
  <si>
    <t>adhésion pour les choristes - gratuit pour les spectateurs</t>
  </si>
  <si>
    <t>Gratuit pour les actions PRIF 
adhésion</t>
  </si>
  <si>
    <t>3€ la séance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</si>
</sst>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5" fillId="0" borderId="0"/>
  </cellStyleXfs>
  <cellXfs count="12">
    <xf numFmtId="0" fontId="0" fillId="0" borderId="0" xfId="0"/>
    <xf numFmtId="1" fontId="0" fillId="2" borderId="2" xfId="0" applyNumberForma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1" fontId="1" fillId="6" borderId="2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Excel Built-in Normal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B14" sqref="B14"/>
    </sheetView>
  </sheetViews>
  <sheetFormatPr baseColWidth="10" defaultRowHeight="14.4" x14ac:dyDescent="0.3"/>
  <cols>
    <col min="1" max="1" width="18.6640625" customWidth="1"/>
    <col min="2" max="2" width="15.21875" customWidth="1"/>
    <col min="3" max="3" width="16" customWidth="1"/>
    <col min="9" max="9" width="22.6640625" customWidth="1"/>
  </cols>
  <sheetData>
    <row r="1" spans="1:9" ht="15" thickBot="1" x14ac:dyDescent="0.35"/>
    <row r="2" spans="1:9" ht="101.4" thickBot="1" x14ac:dyDescent="0.4">
      <c r="A2" s="2" t="s">
        <v>13</v>
      </c>
      <c r="B2" s="5" t="s">
        <v>14</v>
      </c>
      <c r="C2" s="5" t="s">
        <v>15</v>
      </c>
      <c r="D2" s="7" t="s">
        <v>16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</row>
    <row r="3" spans="1:9" ht="28.8" x14ac:dyDescent="0.3">
      <c r="A3" s="4" t="s">
        <v>0</v>
      </c>
      <c r="B3" s="1"/>
      <c r="C3" s="11">
        <v>237</v>
      </c>
      <c r="D3" s="8">
        <f>13+37+59+31+6</f>
        <v>146</v>
      </c>
      <c r="E3" s="8">
        <f>17+39+16+2+6</f>
        <v>80</v>
      </c>
      <c r="F3" s="8">
        <f>7+4</f>
        <v>11</v>
      </c>
      <c r="G3" s="8">
        <f>36+73+51+33+4</f>
        <v>197</v>
      </c>
      <c r="H3" s="8">
        <f>1+7+24+8</f>
        <v>40</v>
      </c>
      <c r="I3" s="10" t="s">
        <v>20</v>
      </c>
    </row>
    <row r="4" spans="1:9" ht="28.8" x14ac:dyDescent="0.3">
      <c r="A4" s="4" t="s">
        <v>17</v>
      </c>
      <c r="B4" s="11">
        <f>66+31+23</f>
        <v>120</v>
      </c>
      <c r="C4" s="6"/>
      <c r="D4" s="8">
        <v>84</v>
      </c>
      <c r="E4" s="8">
        <v>36</v>
      </c>
      <c r="F4" s="8">
        <v>0</v>
      </c>
      <c r="G4" s="8">
        <v>72</v>
      </c>
      <c r="H4" s="8">
        <v>48</v>
      </c>
      <c r="I4" s="10" t="s">
        <v>20</v>
      </c>
    </row>
    <row r="5" spans="1:9" ht="28.8" x14ac:dyDescent="0.3">
      <c r="A5" s="4" t="s">
        <v>1</v>
      </c>
      <c r="B5" s="1"/>
      <c r="C5" s="11">
        <v>33</v>
      </c>
      <c r="D5" s="8">
        <v>29</v>
      </c>
      <c r="E5" s="8">
        <v>3</v>
      </c>
      <c r="F5" s="8">
        <v>1</v>
      </c>
      <c r="G5" s="8">
        <v>28</v>
      </c>
      <c r="H5" s="8">
        <v>5</v>
      </c>
      <c r="I5" s="10" t="s">
        <v>20</v>
      </c>
    </row>
    <row r="6" spans="1:9" ht="25.8" customHeight="1" x14ac:dyDescent="0.3">
      <c r="A6" s="4" t="s">
        <v>2</v>
      </c>
      <c r="B6" s="11">
        <f>40+18+18</f>
        <v>76</v>
      </c>
      <c r="C6" s="11">
        <f>33+27</f>
        <v>60</v>
      </c>
      <c r="D6" s="8">
        <v>74</v>
      </c>
      <c r="E6" s="8">
        <v>56</v>
      </c>
      <c r="F6" s="8">
        <v>6</v>
      </c>
      <c r="G6" s="8">
        <f>95+27</f>
        <v>122</v>
      </c>
      <c r="H6" s="8">
        <f>1+4+9</f>
        <v>14</v>
      </c>
      <c r="I6" s="9" t="s">
        <v>22</v>
      </c>
    </row>
    <row r="7" spans="1:9" ht="28.8" x14ac:dyDescent="0.3">
      <c r="A7" s="4" t="s">
        <v>3</v>
      </c>
      <c r="B7" s="1"/>
      <c r="C7" s="11">
        <v>50</v>
      </c>
      <c r="D7" s="8">
        <v>23</v>
      </c>
      <c r="E7" s="8">
        <v>17</v>
      </c>
      <c r="F7" s="8">
        <v>10</v>
      </c>
      <c r="G7" s="8">
        <v>50</v>
      </c>
      <c r="H7" s="8">
        <v>0</v>
      </c>
      <c r="I7" s="8" t="s">
        <v>18</v>
      </c>
    </row>
    <row r="8" spans="1:9" ht="28.8" x14ac:dyDescent="0.3">
      <c r="A8" s="4" t="s">
        <v>4</v>
      </c>
      <c r="B8" s="11">
        <f>49+9+11+10+5+13+7</f>
        <v>104</v>
      </c>
      <c r="C8" s="6"/>
      <c r="D8" s="8">
        <f>33+27+11</f>
        <v>71</v>
      </c>
      <c r="E8" s="8">
        <f>16+8+8</f>
        <v>32</v>
      </c>
      <c r="F8" s="8">
        <v>1</v>
      </c>
      <c r="G8" s="8">
        <v>100</v>
      </c>
      <c r="H8" s="8">
        <f>2+2</f>
        <v>4</v>
      </c>
      <c r="I8" s="8" t="s">
        <v>18</v>
      </c>
    </row>
    <row r="9" spans="1:9" ht="78.599999999999994" customHeight="1" x14ac:dyDescent="0.3">
      <c r="A9" s="4" t="s">
        <v>5</v>
      </c>
      <c r="B9" s="11">
        <f>12+276+120+24+9+46+58+11</f>
        <v>556</v>
      </c>
      <c r="C9" s="3"/>
      <c r="D9" s="8">
        <f>16+26+80+7+62+6+7+13+36+28</f>
        <v>281</v>
      </c>
      <c r="E9" s="8">
        <f>1+40+21+11+57+5+2+10+10+21</f>
        <v>178</v>
      </c>
      <c r="F9" s="8">
        <f>29+1</f>
        <v>30</v>
      </c>
      <c r="G9" s="8">
        <f>335+11+9+23+34+47</f>
        <v>459</v>
      </c>
      <c r="H9" s="8">
        <f>73+12+1+11</f>
        <v>97</v>
      </c>
      <c r="I9" s="9" t="s">
        <v>19</v>
      </c>
    </row>
    <row r="10" spans="1:9" ht="61.8" customHeight="1" x14ac:dyDescent="0.3">
      <c r="A10" s="4" t="s">
        <v>6</v>
      </c>
      <c r="B10" s="11">
        <f>47+60</f>
        <v>107</v>
      </c>
      <c r="C10" s="6">
        <v>19</v>
      </c>
      <c r="D10" s="8">
        <f>8+8</f>
        <v>16</v>
      </c>
      <c r="E10" s="8">
        <f>28+28</f>
        <v>56</v>
      </c>
      <c r="F10" s="8">
        <f>30+24</f>
        <v>54</v>
      </c>
      <c r="G10" s="8">
        <f>66+54</f>
        <v>120</v>
      </c>
      <c r="H10" s="8">
        <f>7+7</f>
        <v>14</v>
      </c>
      <c r="I10" s="10" t="s">
        <v>21</v>
      </c>
    </row>
    <row r="11" spans="1:9" x14ac:dyDescent="0.3">
      <c r="A11" s="4" t="s">
        <v>7</v>
      </c>
      <c r="B11" s="11">
        <f>58+10</f>
        <v>68</v>
      </c>
      <c r="C11" s="3"/>
      <c r="D11" s="8">
        <v>44</v>
      </c>
      <c r="E11" s="8">
        <v>22</v>
      </c>
      <c r="F11" s="8">
        <v>2</v>
      </c>
      <c r="G11" s="8">
        <v>68</v>
      </c>
      <c r="H11" s="8">
        <v>0</v>
      </c>
      <c r="I11" s="8" t="s">
        <v>23</v>
      </c>
    </row>
  </sheetData>
  <pageMargins left="0.31496062992125984" right="0.31496062992125984" top="0.35433070866141736" bottom="0.35433070866141736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poste05</dc:creator>
  <cp:lastModifiedBy>poste05</cp:lastModifiedBy>
  <cp:lastPrinted>2019-06-07T14:20:44Z</cp:lastPrinted>
  <dcterms:created xsi:type="dcterms:W3CDTF">2018-05-31T09:59:06Z</dcterms:created>
  <dcterms:modified xsi:type="dcterms:W3CDTF">2019-06-07T14:21:21Z</dcterms:modified>
</cp:coreProperties>
</file>